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d.docs.live.net/e0312d4f4efa5514/Documents/Dad's/Berwick/Berwick Booking Forms Current/"/>
    </mc:Choice>
  </mc:AlternateContent>
  <xr:revisionPtr revIDLastSave="0" documentId="8_{0C0F4AFF-4F82-4065-AA8D-EAEA9F0E9DF1}" xr6:coauthVersionLast="47" xr6:coauthVersionMax="47" xr10:uidLastSave="{00000000-0000-0000-0000-000000000000}"/>
  <bookViews>
    <workbookView xWindow="-108" yWindow="-108" windowWidth="23256" windowHeight="12456" activeTab="3" xr2:uid="{56B23C65-28C9-4F10-85F1-E22BF585CFE1}"/>
  </bookViews>
  <sheets>
    <sheet name="Guiding Booking Form" sheetId="26" r:id="rId1"/>
    <sheet name="Conditions of Hire" sheetId="8" r:id="rId2"/>
    <sheet name="Fencing, archery &amp; shooting" sheetId="13" r:id="rId3"/>
    <sheet name="Souvenir Order Form" sheetId="10" r:id="rId4"/>
  </sheets>
  <definedNames>
    <definedName name="_xlnm.Print_Area" localSheetId="1">'Conditions of Hire'!$A$1:$T$72</definedName>
    <definedName name="_xlnm.Print_Area" localSheetId="2">'Fencing, archery &amp; shooting'!$A$1:$L$49</definedName>
    <definedName name="_xlnm.Print_Area" localSheetId="0">'Guiding Booking Form'!$A$1:$S$74</definedName>
    <definedName name="_xlnm.Print_Area" localSheetId="3">'Souvenir Order Form'!$A$1:$N$63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8" i="10" l="1"/>
  <c r="L37" i="10"/>
  <c r="L36" i="10"/>
  <c r="L35" i="10"/>
  <c r="L34" i="10"/>
  <c r="L32" i="10"/>
  <c r="L30" i="10"/>
  <c r="L29" i="10"/>
  <c r="L28" i="10"/>
  <c r="L27" i="10"/>
  <c r="L26" i="10"/>
  <c r="L25" i="10"/>
  <c r="L24" i="10"/>
  <c r="L23" i="10"/>
  <c r="L21" i="10"/>
  <c r="L61" i="10" s="1"/>
  <c r="L19" i="10"/>
  <c r="L18" i="10"/>
  <c r="L17" i="10"/>
  <c r="L16" i="10"/>
  <c r="S55" i="26" l="1"/>
  <c r="G62" i="26"/>
  <c r="G61" i="26"/>
  <c r="G60" i="26"/>
  <c r="G59" i="26"/>
  <c r="G52" i="26"/>
  <c r="G51" i="26"/>
  <c r="G50" i="26"/>
  <c r="G49" i="26"/>
  <c r="N47" i="26"/>
  <c r="R46" i="26"/>
  <c r="Q46" i="26"/>
  <c r="P46" i="26"/>
  <c r="O46" i="26"/>
  <c r="N46" i="26"/>
  <c r="R44" i="26"/>
  <c r="R45" i="26" s="1"/>
  <c r="Q44" i="26"/>
  <c r="Q45" i="26" s="1"/>
  <c r="P44" i="26"/>
  <c r="P45" i="26" s="1"/>
  <c r="O44" i="26"/>
  <c r="O45" i="26" s="1"/>
  <c r="N44" i="26"/>
  <c r="N45" i="26" s="1"/>
  <c r="M44" i="26"/>
  <c r="M45" i="26" s="1"/>
  <c r="M46" i="26" s="1"/>
  <c r="L44" i="26"/>
  <c r="L45" i="26" s="1"/>
  <c r="L46" i="26" s="1"/>
  <c r="G44" i="26"/>
  <c r="G43" i="26"/>
  <c r="G42" i="26"/>
  <c r="G41" i="26"/>
  <c r="N37" i="26"/>
  <c r="G37" i="26"/>
  <c r="R36" i="26"/>
  <c r="Q36" i="26"/>
  <c r="P36" i="26"/>
  <c r="O36" i="26"/>
  <c r="N36" i="26"/>
  <c r="G36" i="26"/>
  <c r="G35" i="26"/>
  <c r="R34" i="26"/>
  <c r="R35" i="26" s="1"/>
  <c r="Q34" i="26"/>
  <c r="Q35" i="26" s="1"/>
  <c r="P34" i="26"/>
  <c r="P35" i="26" s="1"/>
  <c r="O34" i="26"/>
  <c r="O35" i="26" s="1"/>
  <c r="N34" i="26"/>
  <c r="N35" i="26" s="1"/>
  <c r="M34" i="26"/>
  <c r="M35" i="26" s="1"/>
  <c r="M36" i="26" s="1"/>
  <c r="L34" i="26"/>
  <c r="L35" i="26" s="1"/>
  <c r="L36" i="26" s="1"/>
  <c r="G29" i="26"/>
  <c r="N28" i="26"/>
  <c r="G28" i="26"/>
  <c r="R27" i="26"/>
  <c r="Q27" i="26"/>
  <c r="P27" i="26"/>
  <c r="O27" i="26"/>
  <c r="N27" i="26"/>
  <c r="G27" i="26"/>
  <c r="G26" i="26"/>
  <c r="R25" i="26"/>
  <c r="R26" i="26" s="1"/>
  <c r="Q25" i="26"/>
  <c r="Q26" i="26" s="1"/>
  <c r="P25" i="26"/>
  <c r="P26" i="26" s="1"/>
  <c r="O25" i="26"/>
  <c r="O26" i="26" s="1"/>
  <c r="N25" i="26"/>
  <c r="N26" i="26" s="1"/>
  <c r="M25" i="26"/>
  <c r="M26" i="26" s="1"/>
  <c r="M27" i="26" s="1"/>
  <c r="L25" i="26"/>
  <c r="L26" i="26" s="1"/>
  <c r="L27" i="26" s="1"/>
  <c r="G25" i="26"/>
  <c r="G24" i="26"/>
  <c r="R22" i="26"/>
  <c r="Q22" i="26"/>
  <c r="P22" i="26"/>
  <c r="N22" i="26"/>
  <c r="R20" i="26"/>
  <c r="R21" i="26" s="1"/>
  <c r="Q20" i="26"/>
  <c r="Q21" i="26" s="1"/>
  <c r="P20" i="26"/>
  <c r="P21" i="26" s="1"/>
  <c r="O20" i="26"/>
  <c r="O21" i="26" s="1"/>
  <c r="O22" i="26" s="1"/>
  <c r="N20" i="26"/>
  <c r="N21" i="26" s="1"/>
  <c r="M20" i="26"/>
  <c r="M21" i="26" s="1"/>
  <c r="M22" i="26" s="1"/>
  <c r="L20" i="26"/>
  <c r="L21" i="26" s="1"/>
  <c r="L22" i="26" s="1"/>
  <c r="G45" i="26" l="1"/>
  <c r="G38" i="26"/>
  <c r="S22" i="26"/>
  <c r="S46" i="26"/>
  <c r="S36" i="26"/>
  <c r="G65" i="26"/>
  <c r="G53" i="26"/>
  <c r="G32" i="26"/>
  <c r="S27" i="26"/>
  <c r="K57" i="26" l="1"/>
  <c r="K60" i="26" l="1"/>
  <c r="K59" i="26"/>
  <c r="K61" i="26" l="1"/>
</calcChain>
</file>

<file path=xl/sharedStrings.xml><?xml version="1.0" encoding="utf-8"?>
<sst xmlns="http://schemas.openxmlformats.org/spreadsheetml/2006/main" count="261" uniqueCount="202">
  <si>
    <t>Website</t>
  </si>
  <si>
    <t>www.girlguiding-wiltshiresouth.org.uk/berwick</t>
  </si>
  <si>
    <t>letsbookberwick@gmail.com</t>
  </si>
  <si>
    <t>per person per night</t>
  </si>
  <si>
    <t>Weekend (Fri - Sun)</t>
  </si>
  <si>
    <t>Per week</t>
  </si>
  <si>
    <t>Weekend(Fri - Sun)</t>
  </si>
  <si>
    <t>Week</t>
  </si>
  <si>
    <t>90 minutes</t>
  </si>
  <si>
    <t>120 minutes</t>
  </si>
  <si>
    <t>Girlguiding Wiltshire South HQ &amp; Berwick Activity Centre</t>
  </si>
  <si>
    <t xml:space="preserve">Booking Form </t>
  </si>
  <si>
    <t>Booking Secretary:</t>
  </si>
  <si>
    <t>Berwick Booking Enquiries:</t>
  </si>
  <si>
    <t>Group Name</t>
  </si>
  <si>
    <t xml:space="preserve">Arrival Date </t>
  </si>
  <si>
    <t>Arrival time</t>
  </si>
  <si>
    <t>dd/mm/yy</t>
  </si>
  <si>
    <t>Hrs:Mins</t>
  </si>
  <si>
    <t>Leader's Name</t>
  </si>
  <si>
    <t xml:space="preserve">Departure Date </t>
  </si>
  <si>
    <t>Departure time</t>
  </si>
  <si>
    <t>Address</t>
  </si>
  <si>
    <t>Postcode</t>
  </si>
  <si>
    <r>
      <rPr>
        <b/>
        <sz val="11"/>
        <rFont val="Calibri"/>
        <family val="2"/>
        <scheme val="minor"/>
      </rPr>
      <t>Outdoor fees</t>
    </r>
    <r>
      <rPr>
        <sz val="11"/>
        <rFont val="Calibri"/>
        <family val="2"/>
        <scheme val="minor"/>
      </rPr>
      <t xml:space="preserve">: </t>
    </r>
  </si>
  <si>
    <t>Minimum per night</t>
  </si>
  <si>
    <t>Telephone No.</t>
  </si>
  <si>
    <t>Includes the use of the Lodge</t>
  </si>
  <si>
    <t>Mobile No.</t>
  </si>
  <si>
    <t>Email</t>
  </si>
  <si>
    <t>If camping and it is available</t>
  </si>
  <si>
    <t>Does not include the main house</t>
  </si>
  <si>
    <t>Hiring the lodge includes the</t>
  </si>
  <si>
    <t>Evening session</t>
  </si>
  <si>
    <t>use of the Jubilee Block</t>
  </si>
  <si>
    <t>Indoor fees:</t>
  </si>
  <si>
    <t>Does not include the use of the lodge</t>
  </si>
  <si>
    <t>Number of participants</t>
  </si>
  <si>
    <t>Total</t>
  </si>
  <si>
    <t>Amount</t>
  </si>
  <si>
    <t>Date due</t>
  </si>
  <si>
    <t>Date paid</t>
  </si>
  <si>
    <t>Comments</t>
  </si>
  <si>
    <t>Day / Evening  visitors:</t>
  </si>
  <si>
    <t>Total Fee</t>
  </si>
  <si>
    <t>Final balance</t>
  </si>
  <si>
    <t>Deposit and payment form to be received within 28 days of confirmation, or booking will be invalid.</t>
  </si>
  <si>
    <t>Enter number of sessions</t>
  </si>
  <si>
    <t>Archery session:</t>
  </si>
  <si>
    <t>alternative arrangements have been  confirmed in writing by the Berwick Management Committee.</t>
  </si>
  <si>
    <t>6 to 12 archers, aged 7+</t>
  </si>
  <si>
    <t>Fencing session:</t>
  </si>
  <si>
    <t>Please sign in the box to show that you have read and agree to the 'Conditions of Hire' form.</t>
  </si>
  <si>
    <t>6 to 12 fencers, aged 7+</t>
  </si>
  <si>
    <t>Date</t>
  </si>
  <si>
    <r>
      <rPr>
        <sz val="11"/>
        <color theme="1"/>
        <rFont val="Calibri"/>
        <family val="2"/>
        <scheme val="minor"/>
      </rPr>
      <t>Please book sessions directly</t>
    </r>
    <r>
      <rPr>
        <b/>
        <sz val="11"/>
        <color theme="1"/>
        <rFont val="Calibri"/>
        <family val="2"/>
        <scheme val="minor"/>
      </rPr>
      <t xml:space="preserve"> </t>
    </r>
  </si>
  <si>
    <t>with the instructor</t>
  </si>
  <si>
    <t>wscounty.archery@gmail.com.</t>
  </si>
  <si>
    <t>Wiltshire South Guide Association   Sort Code: 55-70-31</t>
  </si>
  <si>
    <t>Account Number 79681689</t>
  </si>
  <si>
    <t>Booking form received by:</t>
  </si>
  <si>
    <t>Date:</t>
  </si>
  <si>
    <t>Berwick St James Centre</t>
  </si>
  <si>
    <t>TERMS AND CONDITIONS OF HIRE</t>
  </si>
  <si>
    <t>Berwick Management Committee reserve the right to accept or reject a booking.</t>
  </si>
  <si>
    <t>External hirers are required to complete a Hirer's Agreement prior to acceptance of a booking.</t>
  </si>
  <si>
    <t xml:space="preserve">Bookings are confirmed once the booking form (with acceptance of the terms and conditions of hire), hirer’s agreement (where appropriate), deposit and </t>
  </si>
  <si>
    <t>All deposits are strictly non-refundable.</t>
  </si>
  <si>
    <t>CONDITIONS</t>
  </si>
  <si>
    <t xml:space="preserve">The hirer will be responsible for maintaining the good behaviour of all persons during the hire period, ensuring that the minimum noise is made between </t>
  </si>
  <si>
    <t>23:00 and 07:00 hours.</t>
  </si>
  <si>
    <t>Wiltshire South Centre has a policy of NO SMOKING or VAPING within the buildings and grounds; hirers are requested to comply.</t>
  </si>
  <si>
    <t xml:space="preserve">All official signs and notices displayed within and around the building shall be adhered to. </t>
  </si>
  <si>
    <t xml:space="preserve">Hirers shall not remove any Furniture or Equipment from the Centre. </t>
  </si>
  <si>
    <t xml:space="preserve">The hirer shall be responsible for conserving energy by switching off all lights, kitchen appliances (where appropriate) and turning off taps when not in use. </t>
  </si>
  <si>
    <t xml:space="preserve">All windows and external doors are to be secured on leaving the building, during the period of hire. </t>
  </si>
  <si>
    <t xml:space="preserve">On arrival the hirer must identify the position of Fire Points and Emergency Exits. Hirers are responsible for conducting and recording their own fire drills. </t>
  </si>
  <si>
    <t>Note: All Fire Exits must be kept clear at all times (inside and out).</t>
  </si>
  <si>
    <t>The hirer shall ensure that notices, posters and decorations are to be confined to designated areas as detailed in the User’s Guide.</t>
  </si>
  <si>
    <t xml:space="preserve">The centre has a TV Licence. A DVD player is available for pre-recorded material. </t>
  </si>
  <si>
    <t xml:space="preserve">The centre has PPL and PRS licences allowing music to be played. </t>
  </si>
  <si>
    <t xml:space="preserve">Mains operated electrical goods can only be used if supported by a safety certificate or test label. </t>
  </si>
  <si>
    <t>The hirer shall ensure that no vehicles are allowed on the grass areas and park only on the designated parking area (unless prior permission is sought).</t>
  </si>
  <si>
    <t xml:space="preserve">Hirers are to ensure that any equipment, belongings or refuse are removed from the grounds on departure and are responsible for ensuring the premises, </t>
  </si>
  <si>
    <t>All recycling is to be taken away by the hirer.</t>
  </si>
  <si>
    <t>The hirer shall, if preparing, serving or selling food, observe all relevant food health and hygiene legislation and regulations.</t>
  </si>
  <si>
    <t>The hirer shall ensure that no dogs, except for guide/assistance dogs are brought onto/into the premises/grounds.</t>
  </si>
  <si>
    <t xml:space="preserve">The hirer shall notify the Berwick Management Committee and fill out a damage entry in the log provided of any accidental damage or equipment failure. </t>
  </si>
  <si>
    <t>Late reports can be forwarded, by email to the Booking Secretary, within 24 hours of the end of hire. Note: An accident/damage record book is available in the office</t>
  </si>
  <si>
    <t xml:space="preserve"> and should be completed before departure. </t>
  </si>
  <si>
    <t>Any injury must be recorded in the accident book located in the office of the main building.  A copy should be emailed to wsberwickmc@gmail.com</t>
  </si>
  <si>
    <t xml:space="preserve">The hirer shall indemnify the Management Committee for the cost of repair of any damage done to any part of the building which may occur during the period of </t>
  </si>
  <si>
    <t xml:space="preserve">the hiring and because of the hiring. The hirer will be liable for any damage and shall be invoiced for the full cost of repair or replacement of any items damaged </t>
  </si>
  <si>
    <t>during the period of hire.</t>
  </si>
  <si>
    <t>The Management Committee shall not be liable to the hirer for any resulting loss or damage whatsoever should the premises or any part thereof be rendered unfit</t>
  </si>
  <si>
    <t xml:space="preserve"> for the use for which it has been hired.</t>
  </si>
  <si>
    <t xml:space="preserve">The management committee accepts no responsibility for loss or damage to the hirer’s equipment or personal belongings during the period of hire. </t>
  </si>
  <si>
    <t xml:space="preserve">For groups other than Girlguiding or Trefoil Guild members it is the responsibility of the hirer to effect adequate Public Liability Insurance to cover risks arising out </t>
  </si>
  <si>
    <t xml:space="preserve">of the use of the premises by the group/organisation and its or the hirer’s volunteers, employees, invitees and visitors. (Hirer’s Agreement Indemnity Form to be </t>
  </si>
  <si>
    <t>completed and returned with booking form).</t>
  </si>
  <si>
    <t>How to book a session:</t>
  </si>
  <si>
    <t>Contact the relevant instructor to discuss your requirements and session availability.</t>
  </si>
  <si>
    <t>Archery - Elaine          wscounty.archery@gmail.com</t>
  </si>
  <si>
    <t>Fencing - Heather</t>
  </si>
  <si>
    <t>heatherlou77@hotmail.com</t>
  </si>
  <si>
    <t>Group name</t>
  </si>
  <si>
    <t>Contact details</t>
  </si>
  <si>
    <t>Phone:</t>
  </si>
  <si>
    <t>email:</t>
  </si>
  <si>
    <t>Berwick Souvenirs</t>
  </si>
  <si>
    <t>Price</t>
  </si>
  <si>
    <t>Number required</t>
  </si>
  <si>
    <t>Total cost</t>
  </si>
  <si>
    <r>
      <t xml:space="preserve">See </t>
    </r>
    <r>
      <rPr>
        <b/>
        <i/>
        <sz val="12"/>
        <color rgb="FFFF0000"/>
        <rFont val="Calibri"/>
        <family val="2"/>
        <scheme val="minor"/>
      </rPr>
      <t>tabs</t>
    </r>
    <r>
      <rPr>
        <i/>
        <sz val="12"/>
        <rFont val="Calibri"/>
        <family val="2"/>
        <scheme val="minor"/>
      </rPr>
      <t xml:space="preserve"> below for Badge and souvenir images </t>
    </r>
  </si>
  <si>
    <t>Red Kite</t>
  </si>
  <si>
    <t>Walking</t>
  </si>
  <si>
    <t>Night 1</t>
  </si>
  <si>
    <t>Night 2</t>
  </si>
  <si>
    <t>Night 3</t>
  </si>
  <si>
    <t>Night 4</t>
  </si>
  <si>
    <t>Night 5</t>
  </si>
  <si>
    <t>Night 6</t>
  </si>
  <si>
    <t>Night 7</t>
  </si>
  <si>
    <t>Complete shaded boxes for numbers  each night</t>
  </si>
  <si>
    <t>Main Building Indoor Bookings: per person per night</t>
  </si>
  <si>
    <t>Nights Stayed</t>
  </si>
  <si>
    <t xml:space="preserve">damage waiver have been received. </t>
  </si>
  <si>
    <t>The hirer shall ensure that no cooking Is done except in the main kitchen area of the main building, in the outside kitchen or on the campsites altar fires.</t>
  </si>
  <si>
    <t>appliances and grounds are left clean and tidy. Note: failure to do so may result in retention of the damage waiver.</t>
  </si>
  <si>
    <t>3 hour day session</t>
  </si>
  <si>
    <t>Enter Number of Sessions</t>
  </si>
  <si>
    <t>Notional cost per 24 hours</t>
  </si>
  <si>
    <t>Potential Cost per 24 hours</t>
  </si>
  <si>
    <t>Actual Cost per 24 hours</t>
  </si>
  <si>
    <t>Day (24 hours)</t>
  </si>
  <si>
    <t>Whole Day (12 hrs)</t>
  </si>
  <si>
    <t>Lodge Indoor Bookings: per person per night</t>
  </si>
  <si>
    <t>Does not include the use of the Main Building</t>
  </si>
  <si>
    <t>Camp Site(s) Outdoor Bookings: per person per night</t>
  </si>
  <si>
    <t>Name for signature</t>
  </si>
  <si>
    <r>
      <rPr>
        <b/>
        <i/>
        <sz val="11"/>
        <rFont val="Calibri"/>
        <family val="2"/>
        <scheme val="minor"/>
      </rPr>
      <t>WhiteBeam</t>
    </r>
    <r>
      <rPr>
        <b/>
        <sz val="11"/>
        <rFont val="Calibri"/>
        <family val="2"/>
        <scheme val="minor"/>
      </rPr>
      <t xml:space="preserve"> -  Nights Stayed</t>
    </r>
  </si>
  <si>
    <r>
      <rPr>
        <b/>
        <i/>
        <sz val="11"/>
        <rFont val="Calibri"/>
        <family val="2"/>
        <scheme val="minor"/>
      </rPr>
      <t>Silverbirch</t>
    </r>
    <r>
      <rPr>
        <b/>
        <sz val="11"/>
        <rFont val="Calibri"/>
        <family val="2"/>
        <scheme val="minor"/>
      </rPr>
      <t xml:space="preserve"> - Nights Stayed</t>
    </r>
  </si>
  <si>
    <t>3 Hour Session</t>
  </si>
  <si>
    <t>Number of participants/sessions</t>
  </si>
  <si>
    <t>Evening Session</t>
  </si>
  <si>
    <t>Main Building - Day Rates</t>
  </si>
  <si>
    <t>The Lodge - Day Rates</t>
  </si>
  <si>
    <t>Main House Kitchen and Lodge (Day)</t>
  </si>
  <si>
    <t>Main house kitchen:</t>
  </si>
  <si>
    <t>Souvenir Order</t>
  </si>
  <si>
    <t xml:space="preserve">Final payment is due at least 30 days before your visit, unless </t>
  </si>
  <si>
    <t>Damage Waiver *</t>
  </si>
  <si>
    <t>* Refundable post stay</t>
  </si>
  <si>
    <t>Deposit **</t>
  </si>
  <si>
    <t xml:space="preserve">** Non-refundable </t>
  </si>
  <si>
    <t>*** See below</t>
  </si>
  <si>
    <t>Day Events - Whole site</t>
  </si>
  <si>
    <t>Participants</t>
  </si>
  <si>
    <t>Cost</t>
  </si>
  <si>
    <t>Up to 50</t>
  </si>
  <si>
    <t>Up to 100</t>
  </si>
  <si>
    <t>Up to 150</t>
  </si>
  <si>
    <t>Up to 200</t>
  </si>
  <si>
    <t>Up to 250</t>
  </si>
  <si>
    <t>Up to 300</t>
  </si>
  <si>
    <t>Enter choice</t>
  </si>
  <si>
    <t>Committee Meetings</t>
  </si>
  <si>
    <t>5 day</t>
  </si>
  <si>
    <t>Lodge: Additional space when hiring main building.</t>
  </si>
  <si>
    <t>3 hour session</t>
  </si>
  <si>
    <t>Camp Site - Day Rates</t>
  </si>
  <si>
    <t>Whole Day (up to 12 hrs)</t>
  </si>
  <si>
    <t>You can pay for more on site.</t>
  </si>
  <si>
    <t>Your order has been added to your booking.</t>
  </si>
  <si>
    <t>Guiding Booking Form</t>
  </si>
  <si>
    <t>Payments to be made by BACs to the County Account. Please quote Group name and Start date as reference.</t>
  </si>
  <si>
    <t>BMC December 2024</t>
  </si>
  <si>
    <t>Souvenir Sheet 2025</t>
  </si>
  <si>
    <t>Blue Butterfly</t>
  </si>
  <si>
    <t>BMC December 2025</t>
  </si>
  <si>
    <t>Wiltshire South Hexagonal Badges</t>
  </si>
  <si>
    <t xml:space="preserve"> £1.50 each</t>
  </si>
  <si>
    <t>30th Birthday Badge - Building Design</t>
  </si>
  <si>
    <t>Autumn</t>
  </si>
  <si>
    <t>Bird and Butterflies</t>
  </si>
  <si>
    <t>Bustard</t>
  </si>
  <si>
    <t>Campfire</t>
  </si>
  <si>
    <t>Owl</t>
  </si>
  <si>
    <t>Spring - lambs</t>
  </si>
  <si>
    <t>Spring - tree</t>
  </si>
  <si>
    <t>Stargazing</t>
  </si>
  <si>
    <t>Summer</t>
  </si>
  <si>
    <t>Unicorn</t>
  </si>
  <si>
    <t>Winter</t>
  </si>
  <si>
    <t>Pot Luck Bags</t>
  </si>
  <si>
    <t>Berwick Hairbrush</t>
  </si>
  <si>
    <t>Berwick Yellow Rubber Duck</t>
  </si>
  <si>
    <t>Berwick Note Pad</t>
  </si>
  <si>
    <t>Berwick Pencil</t>
  </si>
  <si>
    <t>Berwick Pencil Sharpener</t>
  </si>
  <si>
    <t>Berwick Yellow Pencil</t>
  </si>
  <si>
    <t>BMC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</si>
</sst>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8" formatCode="&quot;£&quot;#,##0.00;[Red]\-&quot;£&quot;#,##0.00"/>
    <numFmt numFmtId="164" formatCode="&quot;£&quot;#,##0.00"/>
    <numFmt numFmtId="165" formatCode="dd/mm/yy;@"/>
    <numFmt numFmtId="166" formatCode="&quot;£&quot;#,##0"/>
    <numFmt numFmtId="167" formatCode="[$-409]h:mm:ss\ AM/PM;@"/>
    <numFmt numFmtId="168" formatCode="[$-F800]dddd\,\ mmmm\ dd\,\ yyyy"/>
  </numFmts>
  <fonts count="36"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b/>
      <u/>
      <sz val="11"/>
      <color theme="1"/>
      <name val="Calibri"/>
      <family val="2"/>
      <scheme val="minor"/>
    </font>
    <font>
      <b/>
      <u/>
      <sz val="12"/>
      <color theme="1"/>
      <name val="Calibri"/>
      <family val="2"/>
      <scheme val="minor"/>
    </font>
    <font>
      <sz val="11"/>
      <name val="Calibri"/>
      <family val="2"/>
      <scheme val="minor"/>
    </font>
    <font>
      <b/>
      <sz val="1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b/>
      <sz val="11"/>
      <color rgb="FFFF0000"/>
      <name val="Calibri"/>
      <family val="2"/>
      <scheme val="minor"/>
    </font>
    <font>
      <b/>
      <sz val="10"/>
      <color theme="1"/>
      <name val="Calibri"/>
      <family val="2"/>
      <scheme val="minor"/>
    </font>
    <font>
      <b/>
      <u/>
      <sz val="16"/>
      <color theme="1"/>
      <name val="Calibri"/>
      <family val="2"/>
      <scheme val="minor"/>
    </font>
    <font>
      <b/>
      <sz val="9"/>
      <name val="Calibri"/>
      <family val="2"/>
      <scheme val="minor"/>
    </font>
    <font>
      <b/>
      <sz val="10"/>
      <name val="Calibri"/>
      <family val="2"/>
      <scheme val="minor"/>
    </font>
    <font>
      <b/>
      <u/>
      <sz val="10"/>
      <name val="Calibri"/>
      <family val="2"/>
      <scheme val="minor"/>
    </font>
    <font>
      <sz val="12"/>
      <color theme="1"/>
      <name val="Calibri"/>
      <family val="2"/>
      <scheme val="minor"/>
    </font>
    <font>
      <b/>
      <sz val="18"/>
      <color theme="1"/>
      <name val="Calibri"/>
      <family val="2"/>
      <scheme val="minor"/>
    </font>
    <font>
      <b/>
      <sz val="14"/>
      <name val="Trebuchet MS"/>
      <family val="2"/>
    </font>
    <font>
      <b/>
      <sz val="18"/>
      <name val="Calibri"/>
      <family val="2"/>
      <scheme val="minor"/>
    </font>
    <font>
      <b/>
      <sz val="16"/>
      <color theme="1"/>
      <name val="Calibri"/>
      <family val="2"/>
      <scheme val="minor"/>
    </font>
    <font>
      <b/>
      <sz val="12"/>
      <color theme="1"/>
      <name val="Calibri"/>
      <family val="2"/>
      <scheme val="minor"/>
    </font>
    <font>
      <b/>
      <sz val="14"/>
      <name val="Calibri"/>
      <family val="2"/>
      <scheme val="minor"/>
    </font>
    <font>
      <b/>
      <sz val="14"/>
      <color rgb="FFFF0000"/>
      <name val="Calibri"/>
      <family val="2"/>
      <scheme val="minor"/>
    </font>
    <font>
      <b/>
      <i/>
      <sz val="11"/>
      <color theme="1"/>
      <name val="Calibri"/>
      <family val="2"/>
      <scheme val="minor"/>
    </font>
    <font>
      <i/>
      <sz val="12"/>
      <name val="Calibri"/>
      <family val="2"/>
      <scheme val="minor"/>
    </font>
    <font>
      <b/>
      <i/>
      <sz val="12"/>
      <color rgb="FFFF0000"/>
      <name val="Calibri"/>
      <family val="2"/>
      <scheme val="minor"/>
    </font>
    <font>
      <sz val="9"/>
      <color rgb="FFFF0000"/>
      <name val="Calibri"/>
      <family val="2"/>
      <scheme val="minor"/>
    </font>
    <font>
      <b/>
      <u/>
      <sz val="11"/>
      <color rgb="FFFF0000"/>
      <name val="Calibri"/>
      <family val="2"/>
      <scheme val="minor"/>
    </font>
    <font>
      <b/>
      <i/>
      <sz val="11"/>
      <name val="Calibri"/>
      <family val="2"/>
      <scheme val="minor"/>
    </font>
    <font>
      <b/>
      <sz val="12"/>
      <color theme="1"/>
      <name val="Calibri Light"/>
      <family val="2"/>
      <scheme val="major"/>
    </font>
    <font>
      <sz val="12"/>
      <color theme="1"/>
      <name val="Calibri Light"/>
      <family val="2"/>
      <scheme val="major"/>
    </font>
    <font>
      <b/>
      <sz val="11"/>
      <color rgb="FF222222"/>
      <name val="Calibri"/>
      <family val="2"/>
      <scheme val="minor"/>
    </font>
  </fonts>
  <fills count="11">
    <fill>
      <patternFill patternType="none"/>
    </fill>
    <fill>
      <patternFill patternType="gray125"/>
    </fill>
    <fill>
      <patternFill patternType="solid">
        <fgColor theme="0" tint="-0.149967955565050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2"/>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428">
    <xf numFmtId="0" fontId="0" fillId="0" borderId="0" xfId="0"/>
    <xf numFmtId="0" fontId="3" fillId="0" borderId="0" xfId="0" applyFont="1" applyAlignment="1">
      <alignment horizontal="right"/>
    </xf>
    <xf numFmtId="0" fontId="0" fillId="0" borderId="0" xfId="0" applyAlignment="1">
      <alignment horizontal="center"/>
    </xf>
    <xf numFmtId="0" fontId="0" fillId="0" borderId="4" xfId="0" applyBorder="1"/>
    <xf numFmtId="0" fontId="0" fillId="0" borderId="0" xfId="0" applyAlignment="1">
      <alignment horizontal="right"/>
    </xf>
    <xf numFmtId="0" fontId="8" fillId="0" borderId="0" xfId="0" applyFont="1"/>
    <xf numFmtId="0" fontId="0" fillId="0" borderId="7" xfId="0" applyBorder="1"/>
    <xf numFmtId="0" fontId="0" fillId="0" borderId="8" xfId="0" applyBorder="1"/>
    <xf numFmtId="0" fontId="9" fillId="0" borderId="7" xfId="0" applyFont="1" applyBorder="1"/>
    <xf numFmtId="0" fontId="0" fillId="0" borderId="2" xfId="0" applyBorder="1"/>
    <xf numFmtId="0" fontId="0" fillId="0" borderId="5" xfId="0" applyBorder="1"/>
    <xf numFmtId="0" fontId="3" fillId="0" borderId="0" xfId="0" applyFont="1"/>
    <xf numFmtId="0" fontId="3" fillId="0" borderId="1" xfId="0" applyFont="1" applyBorder="1"/>
    <xf numFmtId="0" fontId="0" fillId="0" borderId="6" xfId="0" applyBorder="1"/>
    <xf numFmtId="0" fontId="0" fillId="0" borderId="13" xfId="0" applyBorder="1"/>
    <xf numFmtId="0" fontId="8" fillId="0" borderId="14" xfId="0" applyFont="1" applyBorder="1"/>
    <xf numFmtId="0" fontId="3" fillId="0" borderId="3" xfId="0" applyFont="1" applyBorder="1"/>
    <xf numFmtId="0" fontId="0" fillId="0" borderId="2" xfId="0" applyBorder="1" applyAlignment="1">
      <alignment horizontal="right"/>
    </xf>
    <xf numFmtId="0" fontId="0" fillId="0" borderId="3" xfId="0" applyBorder="1" applyProtection="1">
      <protection locked="0"/>
    </xf>
    <xf numFmtId="0" fontId="0" fillId="0" borderId="2" xfId="0" applyBorder="1" applyProtection="1">
      <protection locked="0"/>
    </xf>
    <xf numFmtId="0" fontId="3" fillId="0" borderId="4" xfId="0" applyFont="1" applyBorder="1"/>
    <xf numFmtId="0" fontId="4" fillId="0" borderId="0" xfId="1" applyAlignment="1">
      <alignment horizontal="center"/>
    </xf>
    <xf numFmtId="0" fontId="5" fillId="0" borderId="0" xfId="0" applyFont="1" applyAlignment="1">
      <alignment horizontal="center" vertical="center"/>
    </xf>
    <xf numFmtId="0" fontId="3" fillId="0" borderId="0" xfId="0" applyFont="1" applyAlignment="1">
      <alignment horizontal="center"/>
    </xf>
    <xf numFmtId="0" fontId="9" fillId="0" borderId="0" xfId="0" applyFont="1" applyAlignment="1">
      <alignment horizontal="right"/>
    </xf>
    <xf numFmtId="0" fontId="3" fillId="0" borderId="0" xfId="0" applyFont="1" applyAlignment="1">
      <alignment horizontal="left"/>
    </xf>
    <xf numFmtId="0" fontId="8" fillId="0" borderId="0" xfId="0" applyFont="1" applyProtection="1">
      <protection locked="0"/>
    </xf>
    <xf numFmtId="164" fontId="2" fillId="0" borderId="0" xfId="0" applyNumberFormat="1" applyFont="1" applyProtection="1">
      <protection hidden="1"/>
    </xf>
    <xf numFmtId="0" fontId="8" fillId="0" borderId="2" xfId="0" applyFont="1" applyBorder="1" applyProtection="1">
      <protection locked="0"/>
    </xf>
    <xf numFmtId="0" fontId="8" fillId="2" borderId="13" xfId="0" applyFont="1" applyFill="1" applyBorder="1" applyProtection="1">
      <protection locked="0"/>
    </xf>
    <xf numFmtId="0" fontId="16" fillId="0" borderId="0" xfId="0" applyFont="1"/>
    <xf numFmtId="0" fontId="14" fillId="0" borderId="0" xfId="0" applyFont="1"/>
    <xf numFmtId="0" fontId="17" fillId="0" borderId="0" xfId="0" applyFont="1"/>
    <xf numFmtId="0" fontId="18" fillId="0" borderId="0" xfId="0" applyFont="1"/>
    <xf numFmtId="0" fontId="0" fillId="2" borderId="11" xfId="0" applyFill="1" applyBorder="1" applyProtection="1">
      <protection locked="0"/>
    </xf>
    <xf numFmtId="0" fontId="0" fillId="2" borderId="15" xfId="0" applyFill="1" applyBorder="1" applyProtection="1">
      <protection locked="0"/>
    </xf>
    <xf numFmtId="0" fontId="0" fillId="0" borderId="3" xfId="0" applyBorder="1"/>
    <xf numFmtId="0" fontId="8" fillId="0" borderId="7" xfId="0" applyFont="1" applyBorder="1" applyProtection="1">
      <protection locked="0"/>
    </xf>
    <xf numFmtId="0" fontId="0" fillId="0" borderId="7" xfId="0" applyBorder="1" applyProtection="1">
      <protection locked="0"/>
    </xf>
    <xf numFmtId="0" fontId="0" fillId="0" borderId="8" xfId="0" applyBorder="1" applyProtection="1">
      <protection locked="0"/>
    </xf>
    <xf numFmtId="0" fontId="0" fillId="0" borderId="0" xfId="0" applyProtection="1">
      <protection locked="0"/>
    </xf>
    <xf numFmtId="0" fontId="0" fillId="0" borderId="5" xfId="0" applyBorder="1" applyProtection="1">
      <protection locked="0"/>
    </xf>
    <xf numFmtId="0" fontId="3" fillId="2" borderId="13" xfId="0" applyFont="1" applyFill="1" applyBorder="1" applyProtection="1">
      <protection locked="0"/>
    </xf>
    <xf numFmtId="0" fontId="8" fillId="2" borderId="12" xfId="0" applyFont="1" applyFill="1" applyBorder="1" applyProtection="1">
      <protection locked="0"/>
    </xf>
    <xf numFmtId="0" fontId="0" fillId="5" borderId="1" xfId="0" applyFill="1" applyBorder="1"/>
    <xf numFmtId="0" fontId="0" fillId="5" borderId="2" xfId="0" applyFill="1" applyBorder="1"/>
    <xf numFmtId="0" fontId="0" fillId="5" borderId="6" xfId="0" applyFill="1" applyBorder="1"/>
    <xf numFmtId="0" fontId="3" fillId="5" borderId="7" xfId="0" applyFont="1" applyFill="1" applyBorder="1"/>
    <xf numFmtId="0" fontId="0" fillId="5" borderId="7" xfId="0" applyFill="1" applyBorder="1"/>
    <xf numFmtId="0" fontId="20" fillId="3" borderId="2" xfId="0" applyFont="1" applyFill="1" applyBorder="1"/>
    <xf numFmtId="0" fontId="20" fillId="3" borderId="0" xfId="0" applyFont="1" applyFill="1"/>
    <xf numFmtId="0" fontId="20" fillId="3" borderId="7" xfId="0" applyFont="1" applyFill="1" applyBorder="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3" borderId="0" xfId="0" applyFill="1"/>
    <xf numFmtId="0" fontId="0" fillId="3" borderId="5" xfId="0" applyFill="1" applyBorder="1"/>
    <xf numFmtId="0" fontId="0" fillId="3" borderId="8" xfId="0" applyFill="1" applyBorder="1"/>
    <xf numFmtId="0" fontId="19" fillId="0" borderId="0" xfId="0" applyFont="1" applyAlignment="1">
      <alignment vertical="center"/>
    </xf>
    <xf numFmtId="0" fontId="0" fillId="4" borderId="15" xfId="0" applyFill="1" applyBorder="1"/>
    <xf numFmtId="0" fontId="0" fillId="4" borderId="14" xfId="0" applyFill="1" applyBorder="1"/>
    <xf numFmtId="0" fontId="0" fillId="4" borderId="12" xfId="0" applyFill="1" applyBorder="1"/>
    <xf numFmtId="0" fontId="0" fillId="4" borderId="13" xfId="0" applyFill="1" applyBorder="1"/>
    <xf numFmtId="0" fontId="9" fillId="3" borderId="6" xfId="0" applyFont="1" applyFill="1" applyBorder="1"/>
    <xf numFmtId="0" fontId="9" fillId="3" borderId="7" xfId="0" applyFont="1" applyFill="1" applyBorder="1"/>
    <xf numFmtId="0" fontId="21" fillId="3" borderId="7" xfId="0" applyFont="1" applyFill="1" applyBorder="1" applyAlignment="1">
      <alignment vertical="center"/>
    </xf>
    <xf numFmtId="0" fontId="22" fillId="3" borderId="7" xfId="0" applyFont="1" applyFill="1" applyBorder="1"/>
    <xf numFmtId="0" fontId="3" fillId="4" borderId="0" xfId="0" applyFont="1" applyFill="1" applyAlignment="1">
      <alignment vertical="center"/>
    </xf>
    <xf numFmtId="0" fontId="3" fillId="4" borderId="1" xfId="0" applyFont="1" applyFill="1" applyBorder="1" applyAlignment="1">
      <alignment vertical="center"/>
    </xf>
    <xf numFmtId="0" fontId="3" fillId="4" borderId="2" xfId="0" applyFont="1" applyFill="1" applyBorder="1" applyAlignment="1">
      <alignment vertical="center"/>
    </xf>
    <xf numFmtId="0" fontId="3" fillId="4" borderId="3" xfId="0" applyFont="1" applyFill="1" applyBorder="1" applyAlignment="1">
      <alignment vertical="center"/>
    </xf>
    <xf numFmtId="0" fontId="3" fillId="4" borderId="4" xfId="0" applyFont="1" applyFill="1" applyBorder="1" applyAlignment="1">
      <alignment vertical="center"/>
    </xf>
    <xf numFmtId="0" fontId="3" fillId="4" borderId="5" xfId="0" applyFont="1" applyFill="1" applyBorder="1" applyAlignment="1">
      <alignment vertical="center"/>
    </xf>
    <xf numFmtId="0" fontId="3" fillId="4" borderId="6" xfId="0" applyFont="1" applyFill="1" applyBorder="1" applyAlignment="1">
      <alignment vertical="center"/>
    </xf>
    <xf numFmtId="0" fontId="3" fillId="4" borderId="7" xfId="0" applyFont="1" applyFill="1" applyBorder="1" applyAlignment="1">
      <alignment vertical="center"/>
    </xf>
    <xf numFmtId="0" fontId="3" fillId="4" borderId="8" xfId="0" applyFont="1" applyFill="1" applyBorder="1" applyAlignment="1">
      <alignment vertical="center"/>
    </xf>
    <xf numFmtId="0" fontId="23" fillId="3" borderId="14" xfId="0" applyFont="1" applyFill="1" applyBorder="1"/>
    <xf numFmtId="0" fontId="0" fillId="3" borderId="13" xfId="0" applyFill="1" applyBorder="1"/>
    <xf numFmtId="0" fontId="0" fillId="5" borderId="3" xfId="0" applyFill="1" applyBorder="1"/>
    <xf numFmtId="0" fontId="0" fillId="5" borderId="8" xfId="0" applyFill="1" applyBorder="1"/>
    <xf numFmtId="0" fontId="3" fillId="0" borderId="4" xfId="0" applyFont="1" applyBorder="1" applyProtection="1">
      <protection locked="0"/>
    </xf>
    <xf numFmtId="0" fontId="3" fillId="0" borderId="5" xfId="0" applyFont="1" applyBorder="1" applyProtection="1">
      <protection locked="0"/>
    </xf>
    <xf numFmtId="0" fontId="3" fillId="0" borderId="7" xfId="0" applyFont="1" applyBorder="1"/>
    <xf numFmtId="0" fontId="8" fillId="0" borderId="12" xfId="0" applyFont="1" applyBorder="1" applyProtection="1">
      <protection locked="0"/>
    </xf>
    <xf numFmtId="0" fontId="8" fillId="0" borderId="13" xfId="0" applyFont="1" applyBorder="1" applyProtection="1">
      <protection locked="0"/>
    </xf>
    <xf numFmtId="164" fontId="3" fillId="0" borderId="0" xfId="0" applyNumberFormat="1" applyFont="1" applyAlignment="1">
      <alignment horizontal="center"/>
    </xf>
    <xf numFmtId="164" fontId="9" fillId="0" borderId="12" xfId="0" applyNumberFormat="1" applyFont="1" applyBorder="1" applyAlignment="1" applyProtection="1">
      <alignment horizontal="center"/>
      <protection locked="0"/>
    </xf>
    <xf numFmtId="164" fontId="9" fillId="0" borderId="7" xfId="0" applyNumberFormat="1" applyFont="1" applyBorder="1" applyAlignment="1" applyProtection="1">
      <alignment horizontal="center"/>
      <protection locked="0"/>
    </xf>
    <xf numFmtId="0" fontId="0" fillId="0" borderId="0" xfId="0" applyAlignment="1">
      <alignment textRotation="255"/>
    </xf>
    <xf numFmtId="0" fontId="0" fillId="0" borderId="4" xfId="0" applyBorder="1" applyProtection="1">
      <protection locked="0"/>
    </xf>
    <xf numFmtId="0" fontId="25" fillId="0" borderId="14" xfId="0" applyFont="1" applyBorder="1" applyProtection="1">
      <protection locked="0"/>
    </xf>
    <xf numFmtId="0" fontId="0" fillId="6" borderId="6" xfId="0" applyFill="1" applyBorder="1"/>
    <xf numFmtId="0" fontId="0" fillId="6" borderId="7" xfId="0" applyFill="1" applyBorder="1"/>
    <xf numFmtId="164" fontId="15" fillId="6" borderId="7" xfId="0" applyNumberFormat="1" applyFont="1" applyFill="1" applyBorder="1" applyAlignment="1">
      <alignment horizontal="center"/>
    </xf>
    <xf numFmtId="0" fontId="15" fillId="6" borderId="7" xfId="0" applyFont="1" applyFill="1" applyBorder="1" applyAlignment="1">
      <alignment horizontal="left"/>
    </xf>
    <xf numFmtId="0" fontId="0" fillId="6" borderId="8" xfId="0" applyFill="1" applyBorder="1"/>
    <xf numFmtId="164" fontId="3" fillId="5" borderId="2" xfId="0" applyNumberFormat="1" applyFont="1" applyFill="1" applyBorder="1" applyAlignment="1">
      <alignment horizontal="center"/>
    </xf>
    <xf numFmtId="0" fontId="15" fillId="5" borderId="2" xfId="0" applyFont="1" applyFill="1" applyBorder="1" applyAlignment="1">
      <alignment horizontal="left"/>
    </xf>
    <xf numFmtId="164" fontId="3" fillId="5" borderId="7" xfId="0" applyNumberFormat="1" applyFont="1" applyFill="1" applyBorder="1" applyAlignment="1">
      <alignment horizontal="center"/>
    </xf>
    <xf numFmtId="0" fontId="9" fillId="0" borderId="14" xfId="0" applyFont="1" applyBorder="1"/>
    <xf numFmtId="0" fontId="9" fillId="0" borderId="13" xfId="0" applyFont="1" applyBorder="1" applyAlignment="1">
      <alignment horizontal="center"/>
    </xf>
    <xf numFmtId="0" fontId="9" fillId="0" borderId="6" xfId="0" applyFont="1" applyBorder="1" applyAlignment="1">
      <alignment horizontal="left"/>
    </xf>
    <xf numFmtId="0" fontId="9" fillId="0" borderId="8" xfId="0" applyFont="1" applyBorder="1" applyAlignment="1">
      <alignment horizontal="left"/>
    </xf>
    <xf numFmtId="0" fontId="8" fillId="0" borderId="8" xfId="0" applyFont="1" applyBorder="1" applyProtection="1">
      <protection locked="0"/>
    </xf>
    <xf numFmtId="0" fontId="25" fillId="0" borderId="12" xfId="0" applyFont="1" applyBorder="1" applyProtection="1">
      <protection locked="0"/>
    </xf>
    <xf numFmtId="0" fontId="25" fillId="0" borderId="13" xfId="0" applyFont="1" applyBorder="1" applyProtection="1">
      <protection locked="0"/>
    </xf>
    <xf numFmtId="164" fontId="25" fillId="0" borderId="12" xfId="0" applyNumberFormat="1" applyFont="1" applyBorder="1" applyAlignment="1" applyProtection="1">
      <alignment horizontal="center"/>
      <protection locked="0"/>
    </xf>
    <xf numFmtId="0" fontId="3" fillId="0" borderId="4" xfId="0" applyFont="1" applyBorder="1" applyAlignment="1">
      <alignment horizontal="left"/>
    </xf>
    <xf numFmtId="0" fontId="3" fillId="0" borderId="5" xfId="0" applyFont="1" applyBorder="1" applyAlignment="1">
      <alignment horizontal="left"/>
    </xf>
    <xf numFmtId="0" fontId="0" fillId="0" borderId="1" xfId="0" applyBorder="1"/>
    <xf numFmtId="0" fontId="3" fillId="0" borderId="6" xfId="0" applyFont="1" applyBorder="1" applyAlignment="1">
      <alignment horizontal="left"/>
    </xf>
    <xf numFmtId="0" fontId="3" fillId="0" borderId="7" xfId="0" applyFont="1" applyBorder="1" applyAlignment="1">
      <alignment horizontal="left"/>
    </xf>
    <xf numFmtId="164" fontId="3" fillId="0" borderId="7" xfId="0" applyNumberFormat="1" applyFont="1" applyBorder="1" applyAlignment="1">
      <alignment horizontal="center"/>
    </xf>
    <xf numFmtId="164" fontId="13" fillId="0" borderId="0" xfId="0" applyNumberFormat="1" applyFont="1"/>
    <xf numFmtId="0" fontId="13" fillId="0" borderId="0" xfId="0" applyFont="1"/>
    <xf numFmtId="0" fontId="26" fillId="6" borderId="14" xfId="0" applyFont="1" applyFill="1" applyBorder="1"/>
    <xf numFmtId="0" fontId="2" fillId="6" borderId="13" xfId="0" applyFont="1" applyFill="1" applyBorder="1"/>
    <xf numFmtId="0" fontId="2" fillId="6" borderId="12" xfId="0" applyFont="1" applyFill="1" applyBorder="1"/>
    <xf numFmtId="164" fontId="13" fillId="6" borderId="12" xfId="0" applyNumberFormat="1" applyFont="1" applyFill="1" applyBorder="1"/>
    <xf numFmtId="0" fontId="27" fillId="0" borderId="0" xfId="0" applyFont="1"/>
    <xf numFmtId="0" fontId="0" fillId="5" borderId="9" xfId="0" applyFill="1" applyBorder="1" applyProtection="1">
      <protection locked="0"/>
    </xf>
    <xf numFmtId="0" fontId="0" fillId="5" borderId="10" xfId="0" applyFill="1" applyBorder="1" applyProtection="1">
      <protection locked="0"/>
    </xf>
    <xf numFmtId="0" fontId="0" fillId="5" borderId="11" xfId="0" applyFill="1" applyBorder="1" applyProtection="1">
      <protection locked="0"/>
    </xf>
    <xf numFmtId="0" fontId="3" fillId="0" borderId="0" xfId="0" applyFont="1" applyProtection="1">
      <protection locked="0"/>
    </xf>
    <xf numFmtId="0" fontId="3" fillId="0" borderId="6" xfId="0" applyFont="1" applyBorder="1" applyProtection="1">
      <protection locked="0"/>
    </xf>
    <xf numFmtId="0" fontId="2" fillId="0" borderId="0" xfId="0" applyFont="1"/>
    <xf numFmtId="0" fontId="10" fillId="0" borderId="6" xfId="0" applyFont="1" applyBorder="1"/>
    <xf numFmtId="0" fontId="3" fillId="4" borderId="1" xfId="0" applyFont="1" applyFill="1" applyBorder="1" applyAlignment="1">
      <alignment horizontal="left"/>
    </xf>
    <xf numFmtId="0" fontId="0" fillId="4" borderId="2" xfId="0" applyFill="1" applyBorder="1" applyAlignment="1">
      <alignment horizontal="left"/>
    </xf>
    <xf numFmtId="0" fontId="0" fillId="4" borderId="3" xfId="0" applyFill="1" applyBorder="1" applyAlignment="1">
      <alignment horizontal="left"/>
    </xf>
    <xf numFmtId="0" fontId="3" fillId="4" borderId="4" xfId="0" applyFont="1" applyFill="1" applyBorder="1" applyAlignment="1">
      <alignment horizontal="left"/>
    </xf>
    <xf numFmtId="0" fontId="0" fillId="4" borderId="0" xfId="0" applyFill="1" applyAlignment="1">
      <alignment horizontal="left"/>
    </xf>
    <xf numFmtId="0" fontId="0" fillId="4" borderId="5" xfId="0" applyFill="1" applyBorder="1" applyAlignment="1">
      <alignment horizontal="left"/>
    </xf>
    <xf numFmtId="0" fontId="3" fillId="4" borderId="6" xfId="0" applyFont="1" applyFill="1" applyBorder="1" applyAlignment="1">
      <alignment horizontal="left"/>
    </xf>
    <xf numFmtId="0" fontId="0" fillId="4" borderId="7" xfId="0" applyFill="1" applyBorder="1" applyAlignment="1">
      <alignment horizontal="left"/>
    </xf>
    <xf numFmtId="0" fontId="0" fillId="4" borderId="8" xfId="0" applyFill="1" applyBorder="1" applyAlignment="1">
      <alignment horizontal="left"/>
    </xf>
    <xf numFmtId="0" fontId="4" fillId="4" borderId="7" xfId="1" applyFill="1" applyBorder="1" applyAlignment="1">
      <alignment horizontal="left"/>
    </xf>
    <xf numFmtId="0" fontId="4" fillId="4" borderId="0" xfId="1" applyFill="1" applyAlignment="1">
      <alignment horizontal="left"/>
    </xf>
    <xf numFmtId="0" fontId="4" fillId="0" borderId="0" xfId="1"/>
    <xf numFmtId="0" fontId="0" fillId="0" borderId="0" xfId="0" applyAlignment="1">
      <alignment vertical="center"/>
    </xf>
    <xf numFmtId="0" fontId="14" fillId="0" borderId="8" xfId="0" applyFont="1" applyBorder="1"/>
    <xf numFmtId="0" fontId="0" fillId="0" borderId="15" xfId="0" applyBorder="1"/>
    <xf numFmtId="0" fontId="13" fillId="0" borderId="15" xfId="0" applyFont="1" applyBorder="1" applyProtection="1">
      <protection locked="0"/>
    </xf>
    <xf numFmtId="165" fontId="0" fillId="7" borderId="11" xfId="0" applyNumberFormat="1" applyFill="1" applyBorder="1" applyProtection="1">
      <protection locked="0"/>
    </xf>
    <xf numFmtId="0" fontId="12" fillId="7" borderId="0" xfId="0" applyFont="1" applyFill="1"/>
    <xf numFmtId="164" fontId="9" fillId="0" borderId="0" xfId="0" quotePrefix="1" applyNumberFormat="1" applyFont="1" applyProtection="1">
      <protection hidden="1"/>
    </xf>
    <xf numFmtId="164" fontId="9" fillId="0" borderId="15" xfId="0" applyNumberFormat="1" applyFont="1" applyBorder="1" applyProtection="1">
      <protection locked="0"/>
    </xf>
    <xf numFmtId="164" fontId="3" fillId="0" borderId="0" xfId="0" applyNumberFormat="1" applyFont="1"/>
    <xf numFmtId="166" fontId="13" fillId="0" borderId="0" xfId="0" applyNumberFormat="1" applyFont="1" applyAlignment="1">
      <alignment horizontal="center"/>
    </xf>
    <xf numFmtId="0" fontId="0" fillId="4" borderId="0" xfId="0" applyFill="1" applyProtection="1">
      <protection locked="0"/>
    </xf>
    <xf numFmtId="1" fontId="0" fillId="8" borderId="14" xfId="0" applyNumberFormat="1" applyFill="1" applyBorder="1" applyAlignment="1">
      <alignment vertical="top"/>
    </xf>
    <xf numFmtId="1" fontId="8" fillId="8" borderId="15" xfId="0" applyNumberFormat="1" applyFont="1" applyFill="1" applyBorder="1" applyProtection="1">
      <protection locked="0"/>
    </xf>
    <xf numFmtId="1" fontId="8" fillId="8" borderId="13" xfId="0" applyNumberFormat="1" applyFont="1" applyFill="1" applyBorder="1" applyProtection="1">
      <protection locked="0"/>
    </xf>
    <xf numFmtId="1" fontId="9" fillId="8" borderId="15" xfId="0" applyNumberFormat="1" applyFont="1" applyFill="1" applyBorder="1" applyAlignment="1">
      <alignment horizontal="right"/>
    </xf>
    <xf numFmtId="0" fontId="0" fillId="0" borderId="15" xfId="0" applyBorder="1" applyAlignment="1" applyProtection="1">
      <alignment horizontal="center"/>
      <protection locked="0"/>
    </xf>
    <xf numFmtId="8" fontId="0" fillId="0" borderId="0" xfId="0" applyNumberFormat="1"/>
    <xf numFmtId="0" fontId="0" fillId="2" borderId="0" xfId="0" applyFill="1" applyProtection="1">
      <protection locked="0"/>
    </xf>
    <xf numFmtId="8" fontId="13" fillId="0" borderId="0" xfId="0" applyNumberFormat="1" applyFont="1"/>
    <xf numFmtId="1" fontId="8" fillId="5" borderId="15" xfId="0" applyNumberFormat="1" applyFont="1" applyFill="1" applyBorder="1"/>
    <xf numFmtId="164" fontId="0" fillId="7" borderId="9" xfId="0" applyNumberFormat="1" applyFill="1" applyBorder="1" applyProtection="1">
      <protection locked="0"/>
    </xf>
    <xf numFmtId="164" fontId="0" fillId="7" borderId="15" xfId="0" applyNumberFormat="1" applyFill="1" applyBorder="1" applyProtection="1">
      <protection locked="0"/>
    </xf>
    <xf numFmtId="0" fontId="10" fillId="0" borderId="1" xfId="0" applyFont="1" applyBorder="1"/>
    <xf numFmtId="0" fontId="0" fillId="0" borderId="14" xfId="0" applyBorder="1" applyAlignment="1" applyProtection="1">
      <alignment horizontal="center"/>
      <protection locked="0"/>
    </xf>
    <xf numFmtId="0" fontId="0" fillId="0" borderId="13" xfId="0" applyBorder="1" applyAlignment="1" applyProtection="1">
      <alignment horizontal="center"/>
      <protection locked="0"/>
    </xf>
    <xf numFmtId="168" fontId="0" fillId="5" borderId="9" xfId="0" applyNumberFormat="1" applyFill="1" applyBorder="1" applyProtection="1">
      <protection locked="0"/>
    </xf>
    <xf numFmtId="168" fontId="0" fillId="2" borderId="9" xfId="0" applyNumberFormat="1" applyFill="1" applyBorder="1" applyProtection="1">
      <protection locked="0"/>
    </xf>
    <xf numFmtId="6" fontId="3" fillId="0" borderId="0" xfId="0" applyNumberFormat="1" applyFont="1"/>
    <xf numFmtId="0" fontId="0" fillId="0" borderId="0" xfId="0" applyAlignment="1" applyProtection="1">
      <alignment horizontal="center"/>
      <protection locked="0"/>
    </xf>
    <xf numFmtId="8" fontId="13" fillId="0" borderId="0" xfId="0" applyNumberFormat="1" applyFont="1" applyAlignment="1">
      <alignment horizontal="right"/>
    </xf>
    <xf numFmtId="8" fontId="13" fillId="0" borderId="0" xfId="0" applyNumberFormat="1" applyFont="1" applyProtection="1">
      <protection hidden="1"/>
    </xf>
    <xf numFmtId="0" fontId="0" fillId="0" borderId="12" xfId="0" applyBorder="1" applyProtection="1">
      <protection locked="0"/>
    </xf>
    <xf numFmtId="0" fontId="14" fillId="0" borderId="14" xfId="0" applyFont="1" applyBorder="1" applyAlignment="1">
      <alignment horizontal="center"/>
    </xf>
    <xf numFmtId="0" fontId="14" fillId="0" borderId="13" xfId="0" applyFont="1" applyBorder="1" applyAlignment="1">
      <alignment horizontal="center"/>
    </xf>
    <xf numFmtId="0" fontId="14" fillId="0" borderId="12" xfId="0" applyFont="1" applyBorder="1" applyAlignment="1">
      <alignment horizontal="center"/>
    </xf>
    <xf numFmtId="166" fontId="13" fillId="0" borderId="15" xfId="0" applyNumberFormat="1" applyFont="1" applyBorder="1" applyAlignment="1">
      <alignment horizontal="center"/>
    </xf>
    <xf numFmtId="0" fontId="8" fillId="2" borderId="14" xfId="0" applyFont="1" applyFill="1" applyBorder="1" applyProtection="1">
      <protection locked="0"/>
    </xf>
    <xf numFmtId="1" fontId="0" fillId="5" borderId="16" xfId="0" applyNumberFormat="1" applyFill="1" applyBorder="1"/>
    <xf numFmtId="1" fontId="0" fillId="5" borderId="17" xfId="0" applyNumberFormat="1" applyFill="1" applyBorder="1"/>
    <xf numFmtId="0" fontId="0" fillId="0" borderId="10" xfId="0" applyBorder="1" applyAlignment="1">
      <alignment horizontal="center"/>
    </xf>
    <xf numFmtId="0" fontId="2" fillId="0" borderId="4" xfId="0" applyFont="1" applyBorder="1" applyAlignment="1">
      <alignment horizontal="center"/>
    </xf>
    <xf numFmtId="0" fontId="4" fillId="0" borderId="0" xfId="1" applyBorder="1" applyAlignment="1">
      <alignment vertical="center"/>
    </xf>
    <xf numFmtId="0" fontId="13" fillId="0" borderId="0" xfId="0" applyFont="1" applyAlignment="1">
      <alignment horizontal="right"/>
    </xf>
    <xf numFmtId="0" fontId="4" fillId="4" borderId="0" xfId="1" applyFill="1" applyBorder="1" applyAlignment="1">
      <alignment horizontal="left"/>
    </xf>
    <xf numFmtId="0" fontId="0" fillId="0" borderId="9" xfId="0" applyBorder="1"/>
    <xf numFmtId="0" fontId="0" fillId="0" borderId="11" xfId="0" applyBorder="1" applyAlignment="1">
      <alignment horizontal="center"/>
    </xf>
    <xf numFmtId="164" fontId="0" fillId="0" borderId="0" xfId="0" applyNumberFormat="1"/>
    <xf numFmtId="0" fontId="0" fillId="0" borderId="13" xfId="0" applyBorder="1" applyProtection="1">
      <protection locked="0"/>
    </xf>
    <xf numFmtId="8" fontId="0" fillId="0" borderId="14" xfId="0" applyNumberFormat="1" applyBorder="1" applyAlignment="1">
      <alignment horizontal="right"/>
    </xf>
    <xf numFmtId="164" fontId="13" fillId="0" borderId="15" xfId="0" applyNumberFormat="1" applyFont="1" applyBorder="1"/>
    <xf numFmtId="1" fontId="0" fillId="9" borderId="3" xfId="0" applyNumberFormat="1" applyFill="1" applyBorder="1" applyAlignment="1">
      <alignment horizontal="right"/>
    </xf>
    <xf numFmtId="1" fontId="0" fillId="9" borderId="5" xfId="0" applyNumberFormat="1" applyFill="1" applyBorder="1" applyAlignment="1">
      <alignment horizontal="right"/>
    </xf>
    <xf numFmtId="1" fontId="0" fillId="9" borderId="8" xfId="0" applyNumberFormat="1" applyFill="1" applyBorder="1" applyAlignment="1">
      <alignment horizontal="right"/>
    </xf>
    <xf numFmtId="0" fontId="0" fillId="7" borderId="10" xfId="0" applyFill="1" applyBorder="1" applyProtection="1">
      <protection locked="0"/>
    </xf>
    <xf numFmtId="0" fontId="0" fillId="7" borderId="11" xfId="0" applyFill="1" applyBorder="1" applyProtection="1">
      <protection locked="0"/>
    </xf>
    <xf numFmtId="0" fontId="0" fillId="7" borderId="0" xfId="0" applyFill="1" applyProtection="1">
      <protection locked="0"/>
    </xf>
    <xf numFmtId="0" fontId="8" fillId="10" borderId="15" xfId="0" applyFont="1" applyFill="1" applyBorder="1" applyAlignment="1">
      <alignment vertical="top"/>
    </xf>
    <xf numFmtId="0" fontId="8" fillId="10" borderId="15" xfId="0" applyFont="1" applyFill="1" applyBorder="1" applyProtection="1">
      <protection locked="0"/>
    </xf>
    <xf numFmtId="0" fontId="8" fillId="10" borderId="11" xfId="0" applyFont="1" applyFill="1" applyBorder="1" applyProtection="1">
      <protection locked="0"/>
    </xf>
    <xf numFmtId="0" fontId="9" fillId="10" borderId="15" xfId="0" applyFont="1" applyFill="1" applyBorder="1" applyAlignment="1">
      <alignment horizontal="right"/>
    </xf>
    <xf numFmtId="0" fontId="8" fillId="10" borderId="15" xfId="0" applyFont="1" applyFill="1" applyBorder="1"/>
    <xf numFmtId="0" fontId="0" fillId="10" borderId="15" xfId="0" applyFill="1" applyBorder="1" applyAlignment="1">
      <alignment vertical="top"/>
    </xf>
    <xf numFmtId="0" fontId="0" fillId="10" borderId="15" xfId="0" applyFill="1" applyBorder="1" applyProtection="1">
      <protection locked="0"/>
    </xf>
    <xf numFmtId="0" fontId="0" fillId="10" borderId="13" xfId="0" applyFill="1" applyBorder="1" applyProtection="1">
      <protection locked="0"/>
    </xf>
    <xf numFmtId="0" fontId="0" fillId="10" borderId="15" xfId="0" applyFill="1" applyBorder="1" applyAlignment="1">
      <alignment horizontal="right"/>
    </xf>
    <xf numFmtId="0" fontId="0" fillId="10" borderId="12" xfId="0" applyFill="1" applyBorder="1"/>
    <xf numFmtId="0" fontId="0" fillId="7" borderId="0" xfId="0" applyFill="1"/>
    <xf numFmtId="167" fontId="0" fillId="7" borderId="11" xfId="0" applyNumberFormat="1" applyFill="1" applyBorder="1" applyProtection="1">
      <protection locked="0"/>
    </xf>
    <xf numFmtId="0" fontId="9" fillId="7" borderId="0" xfId="0" applyFont="1" applyFill="1"/>
    <xf numFmtId="0" fontId="14" fillId="7" borderId="0" xfId="0" applyFont="1" applyFill="1"/>
    <xf numFmtId="0" fontId="17" fillId="7" borderId="0" xfId="0" applyFont="1" applyFill="1"/>
    <xf numFmtId="0" fontId="9" fillId="0" borderId="9" xfId="0" applyFont="1" applyBorder="1" applyAlignment="1" applyProtection="1">
      <alignment horizontal="right"/>
      <protection locked="0"/>
    </xf>
    <xf numFmtId="0" fontId="9" fillId="0" borderId="11" xfId="0" applyFont="1" applyBorder="1" applyAlignment="1" applyProtection="1">
      <alignment horizontal="right"/>
      <protection locked="0"/>
    </xf>
    <xf numFmtId="0" fontId="9" fillId="0" borderId="10" xfId="0" applyFont="1" applyBorder="1" applyAlignment="1" applyProtection="1">
      <alignment horizontal="right"/>
      <protection locked="0"/>
    </xf>
    <xf numFmtId="0" fontId="9" fillId="0" borderId="6" xfId="0" applyFont="1" applyBorder="1" applyProtection="1">
      <protection locked="0"/>
    </xf>
    <xf numFmtId="14" fontId="9" fillId="0" borderId="8" xfId="0" applyNumberFormat="1" applyFont="1" applyBorder="1" applyAlignment="1" applyProtection="1">
      <alignment vertical="top"/>
      <protection locked="0"/>
    </xf>
    <xf numFmtId="0" fontId="9" fillId="0" borderId="8" xfId="0" applyFont="1" applyBorder="1" applyProtection="1">
      <protection locked="0"/>
    </xf>
    <xf numFmtId="0" fontId="8" fillId="0" borderId="14" xfId="0" applyFont="1" applyBorder="1" applyProtection="1">
      <protection locked="0"/>
    </xf>
    <xf numFmtId="0" fontId="16" fillId="0" borderId="12" xfId="0" applyFont="1" applyBorder="1" applyProtection="1">
      <protection locked="0"/>
    </xf>
    <xf numFmtId="164" fontId="9" fillId="0" borderId="15" xfId="0" applyNumberFormat="1" applyFont="1" applyBorder="1" applyAlignment="1" applyProtection="1">
      <alignment horizontal="center"/>
      <protection locked="0"/>
    </xf>
    <xf numFmtId="0" fontId="9" fillId="0" borderId="12" xfId="0" applyFont="1" applyBorder="1" applyProtection="1">
      <protection locked="0"/>
    </xf>
    <xf numFmtId="164" fontId="3" fillId="0" borderId="15" xfId="0" applyNumberFormat="1" applyFont="1" applyBorder="1" applyProtection="1">
      <protection locked="0"/>
    </xf>
    <xf numFmtId="0" fontId="11" fillId="0" borderId="15" xfId="0" applyFont="1" applyBorder="1" applyProtection="1">
      <protection locked="0"/>
    </xf>
    <xf numFmtId="0" fontId="11" fillId="0" borderId="12" xfId="0" applyFont="1" applyBorder="1" applyProtection="1">
      <protection locked="0"/>
    </xf>
    <xf numFmtId="0" fontId="11" fillId="0" borderId="0" xfId="0" applyFont="1" applyProtection="1">
      <protection locked="0"/>
    </xf>
    <xf numFmtId="0" fontId="9" fillId="0" borderId="14" xfId="0" applyFont="1" applyBorder="1" applyAlignment="1" applyProtection="1">
      <alignment vertical="top"/>
      <protection locked="0"/>
    </xf>
    <xf numFmtId="0" fontId="0" fillId="0" borderId="12" xfId="0" applyBorder="1" applyAlignment="1" applyProtection="1">
      <alignment vertical="top"/>
      <protection locked="0"/>
    </xf>
    <xf numFmtId="0" fontId="3" fillId="0" borderId="4" xfId="0" applyFont="1" applyBorder="1" applyAlignment="1" applyProtection="1">
      <alignment vertical="top"/>
      <protection locked="0"/>
    </xf>
    <xf numFmtId="0" fontId="0" fillId="0" borderId="0" xfId="0" applyAlignment="1" applyProtection="1">
      <alignment vertical="top"/>
      <protection locked="0"/>
    </xf>
    <xf numFmtId="0" fontId="3" fillId="0" borderId="12" xfId="0" applyFont="1" applyBorder="1" applyAlignment="1" applyProtection="1">
      <alignment horizontal="right" vertical="top"/>
      <protection locked="0"/>
    </xf>
    <xf numFmtId="0" fontId="0" fillId="0" borderId="15" xfId="0" applyBorder="1" applyProtection="1">
      <protection locked="0"/>
    </xf>
    <xf numFmtId="0" fontId="0" fillId="0" borderId="15" xfId="0" applyBorder="1" applyAlignment="1" applyProtection="1">
      <alignment vertical="top"/>
      <protection locked="0"/>
    </xf>
    <xf numFmtId="0" fontId="3" fillId="0" borderId="14" xfId="0" applyFont="1" applyBorder="1" applyAlignment="1" applyProtection="1">
      <alignment vertical="top"/>
      <protection locked="0"/>
    </xf>
    <xf numFmtId="0" fontId="8" fillId="7" borderId="12" xfId="0" applyFont="1" applyFill="1" applyBorder="1" applyAlignment="1" applyProtection="1">
      <alignment vertical="top"/>
      <protection locked="0"/>
    </xf>
    <xf numFmtId="0" fontId="3" fillId="0" borderId="14" xfId="0" applyFont="1" applyBorder="1" applyProtection="1">
      <protection locked="0"/>
    </xf>
    <xf numFmtId="0" fontId="3" fillId="0" borderId="13" xfId="0" applyFont="1" applyBorder="1" applyProtection="1">
      <protection locked="0"/>
    </xf>
    <xf numFmtId="8" fontId="0" fillId="0" borderId="14" xfId="0" applyNumberFormat="1" applyBorder="1" applyAlignment="1" applyProtection="1">
      <alignment horizontal="right"/>
      <protection locked="0"/>
    </xf>
    <xf numFmtId="164" fontId="3" fillId="0" borderId="15" xfId="0" applyNumberFormat="1" applyFont="1" applyBorder="1" applyAlignment="1" applyProtection="1">
      <alignment horizontal="right" vertical="top"/>
      <protection locked="0"/>
    </xf>
    <xf numFmtId="164" fontId="3" fillId="0" borderId="0" xfId="0" applyNumberFormat="1" applyFont="1" applyProtection="1">
      <protection locked="0"/>
    </xf>
    <xf numFmtId="164" fontId="9" fillId="0" borderId="15" xfId="0" applyNumberFormat="1" applyFont="1" applyBorder="1" applyAlignment="1" applyProtection="1">
      <alignment horizontal="right"/>
      <protection locked="0"/>
    </xf>
    <xf numFmtId="164" fontId="13" fillId="0" borderId="15" xfId="0" applyNumberFormat="1" applyFont="1" applyBorder="1" applyProtection="1">
      <protection locked="0"/>
    </xf>
    <xf numFmtId="166" fontId="13" fillId="0" borderId="15" xfId="0" applyNumberFormat="1" applyFont="1" applyBorder="1" applyAlignment="1" applyProtection="1">
      <alignment horizontal="center"/>
      <protection locked="0"/>
    </xf>
    <xf numFmtId="164" fontId="3" fillId="0" borderId="0" xfId="0" quotePrefix="1" applyNumberFormat="1" applyFont="1" applyProtection="1">
      <protection locked="0" hidden="1"/>
    </xf>
    <xf numFmtId="164" fontId="13" fillId="0" borderId="0" xfId="0" applyNumberFormat="1" applyFont="1" applyProtection="1">
      <protection locked="0"/>
    </xf>
    <xf numFmtId="0" fontId="9" fillId="0" borderId="0" xfId="0" applyFont="1" applyAlignment="1" applyProtection="1">
      <alignment horizontal="right"/>
      <protection locked="0"/>
    </xf>
    <xf numFmtId="0" fontId="24" fillId="0" borderId="1" xfId="0" applyFont="1" applyBorder="1" applyAlignment="1" applyProtection="1">
      <alignment vertical="top"/>
      <protection locked="0"/>
    </xf>
    <xf numFmtId="0" fontId="3" fillId="0" borderId="3" xfId="0" applyFont="1" applyBorder="1" applyAlignment="1" applyProtection="1">
      <alignment vertical="top"/>
      <protection locked="0"/>
    </xf>
    <xf numFmtId="0" fontId="0" fillId="0" borderId="1" xfId="0" applyBorder="1" applyProtection="1">
      <protection locked="0"/>
    </xf>
    <xf numFmtId="0" fontId="11" fillId="0" borderId="4" xfId="0" applyFont="1" applyBorder="1" applyAlignment="1" applyProtection="1">
      <alignment vertical="top"/>
      <protection locked="0"/>
    </xf>
    <xf numFmtId="0" fontId="10" fillId="0" borderId="5" xfId="0" applyFont="1" applyBorder="1" applyAlignment="1" applyProtection="1">
      <alignment vertical="top"/>
      <protection locked="0"/>
    </xf>
    <xf numFmtId="0" fontId="12" fillId="0" borderId="6" xfId="0" applyFont="1" applyBorder="1" applyAlignment="1" applyProtection="1">
      <alignment vertical="top"/>
      <protection locked="0"/>
    </xf>
    <xf numFmtId="0" fontId="10" fillId="0" borderId="8" xfId="0" applyFont="1" applyBorder="1" applyAlignment="1" applyProtection="1">
      <alignment vertical="top"/>
      <protection locked="0"/>
    </xf>
    <xf numFmtId="0" fontId="0" fillId="0" borderId="6" xfId="0" applyBorder="1" applyProtection="1">
      <protection locked="0"/>
    </xf>
    <xf numFmtId="0" fontId="24" fillId="0" borderId="4" xfId="0" applyFont="1" applyBorder="1" applyProtection="1">
      <protection locked="0"/>
    </xf>
    <xf numFmtId="0" fontId="10" fillId="0" borderId="0" xfId="0" applyFont="1" applyProtection="1">
      <protection locked="0"/>
    </xf>
    <xf numFmtId="0" fontId="10" fillId="0" borderId="7" xfId="0" applyFont="1" applyBorder="1" applyProtection="1">
      <protection locked="0"/>
    </xf>
    <xf numFmtId="164" fontId="0" fillId="0" borderId="9" xfId="0" applyNumberFormat="1" applyBorder="1" applyProtection="1">
      <protection locked="0"/>
    </xf>
    <xf numFmtId="164" fontId="0" fillId="0" borderId="10" xfId="0" applyNumberFormat="1" applyBorder="1" applyProtection="1">
      <protection locked="0"/>
    </xf>
    <xf numFmtId="164" fontId="0" fillId="0" borderId="11" xfId="0" applyNumberFormat="1" applyBorder="1" applyProtection="1">
      <protection locked="0"/>
    </xf>
    <xf numFmtId="8" fontId="13" fillId="0" borderId="15" xfId="0" applyNumberFormat="1" applyFont="1" applyBorder="1" applyAlignment="1" applyProtection="1">
      <alignment horizontal="right"/>
      <protection locked="0"/>
    </xf>
    <xf numFmtId="8" fontId="13" fillId="2" borderId="15" xfId="0" applyNumberFormat="1" applyFont="1" applyFill="1" applyBorder="1" applyProtection="1">
      <protection locked="0" hidden="1"/>
    </xf>
    <xf numFmtId="0" fontId="0" fillId="0" borderId="0" xfId="0" applyAlignment="1" applyProtection="1">
      <alignment horizontal="right"/>
      <protection locked="0"/>
    </xf>
    <xf numFmtId="8" fontId="13" fillId="0" borderId="0" xfId="0" applyNumberFormat="1" applyFont="1" applyAlignment="1" applyProtection="1">
      <alignment horizontal="right"/>
      <protection locked="0"/>
    </xf>
    <xf numFmtId="8" fontId="13" fillId="0" borderId="0" xfId="0" applyNumberFormat="1" applyFont="1" applyProtection="1">
      <protection locked="0" hidden="1"/>
    </xf>
    <xf numFmtId="164" fontId="0" fillId="0" borderId="14" xfId="0" applyNumberFormat="1" applyBorder="1" applyAlignment="1" applyProtection="1">
      <alignment horizontal="right"/>
      <protection locked="0"/>
    </xf>
    <xf numFmtId="164" fontId="0" fillId="0" borderId="15" xfId="0" applyNumberFormat="1" applyBorder="1" applyProtection="1">
      <protection locked="0"/>
    </xf>
    <xf numFmtId="0" fontId="3" fillId="0" borderId="14" xfId="0" applyFont="1" applyBorder="1" applyAlignment="1" applyProtection="1">
      <alignment horizontal="left"/>
      <protection locked="0"/>
    </xf>
    <xf numFmtId="0" fontId="3" fillId="0" borderId="13" xfId="0" applyFont="1" applyBorder="1" applyAlignment="1" applyProtection="1">
      <alignment horizontal="left"/>
      <protection locked="0"/>
    </xf>
    <xf numFmtId="164" fontId="0" fillId="0" borderId="6" xfId="0" applyNumberFormat="1" applyBorder="1" applyAlignment="1" applyProtection="1">
      <alignment horizontal="right"/>
      <protection locked="0"/>
    </xf>
    <xf numFmtId="8" fontId="13" fillId="0" borderId="15" xfId="0" applyNumberFormat="1" applyFont="1" applyBorder="1" applyProtection="1">
      <protection locked="0" hidden="1"/>
    </xf>
    <xf numFmtId="0" fontId="0" fillId="0" borderId="7" xfId="0" applyBorder="1" applyAlignment="1" applyProtection="1">
      <alignment horizontal="right"/>
      <protection locked="0"/>
    </xf>
    <xf numFmtId="8" fontId="0" fillId="0" borderId="7" xfId="0" applyNumberFormat="1" applyBorder="1" applyProtection="1">
      <protection locked="0"/>
    </xf>
    <xf numFmtId="0" fontId="3" fillId="0" borderId="7" xfId="0" applyFont="1" applyBorder="1" applyAlignment="1" applyProtection="1">
      <alignment horizontal="right"/>
      <protection locked="0"/>
    </xf>
    <xf numFmtId="0" fontId="3" fillId="0" borderId="11" xfId="0" applyFont="1" applyBorder="1" applyProtection="1">
      <protection locked="0"/>
    </xf>
    <xf numFmtId="164" fontId="0" fillId="0" borderId="15" xfId="0" applyNumberFormat="1" applyBorder="1" applyAlignment="1" applyProtection="1">
      <alignment horizontal="right"/>
      <protection locked="0"/>
    </xf>
    <xf numFmtId="0" fontId="3" fillId="0" borderId="1" xfId="0" applyFont="1" applyBorder="1" applyProtection="1">
      <protection locked="0"/>
    </xf>
    <xf numFmtId="0" fontId="3" fillId="0" borderId="3" xfId="0" applyFont="1" applyBorder="1" applyProtection="1">
      <protection locked="0"/>
    </xf>
    <xf numFmtId="0" fontId="0" fillId="0" borderId="9" xfId="0" applyBorder="1" applyAlignment="1" applyProtection="1">
      <alignment horizontal="right"/>
      <protection locked="0"/>
    </xf>
    <xf numFmtId="0" fontId="11" fillId="0" borderId="4" xfId="0" applyFont="1" applyBorder="1" applyProtection="1">
      <protection locked="0"/>
    </xf>
    <xf numFmtId="0" fontId="11" fillId="0" borderId="5" xfId="0" applyFont="1" applyBorder="1" applyProtection="1">
      <protection locked="0"/>
    </xf>
    <xf numFmtId="0" fontId="0" fillId="0" borderId="10" xfId="0" applyBorder="1" applyAlignment="1" applyProtection="1">
      <alignment horizontal="right"/>
      <protection locked="0"/>
    </xf>
    <xf numFmtId="0" fontId="11" fillId="0" borderId="6" xfId="0" applyFont="1" applyBorder="1" applyProtection="1">
      <protection locked="0"/>
    </xf>
    <xf numFmtId="0" fontId="11" fillId="0" borderId="8" xfId="0" applyFont="1" applyBorder="1" applyProtection="1">
      <protection locked="0"/>
    </xf>
    <xf numFmtId="0" fontId="0" fillId="0" borderId="11" xfId="0" applyBorder="1" applyAlignment="1" applyProtection="1">
      <alignment horizontal="right"/>
      <protection locked="0"/>
    </xf>
    <xf numFmtId="0" fontId="0" fillId="0" borderId="11" xfId="0" applyBorder="1" applyProtection="1">
      <protection locked="0"/>
    </xf>
    <xf numFmtId="0" fontId="4" fillId="0" borderId="0" xfId="1" applyAlignment="1" applyProtection="1">
      <alignment vertical="center"/>
      <protection locked="0"/>
    </xf>
    <xf numFmtId="0" fontId="4" fillId="4" borderId="7" xfId="1" applyFill="1" applyBorder="1" applyAlignment="1" applyProtection="1">
      <alignment horizontal="left"/>
      <protection locked="0"/>
    </xf>
    <xf numFmtId="164" fontId="0" fillId="0" borderId="3" xfId="0" applyNumberFormat="1" applyBorder="1" applyProtection="1">
      <protection locked="0"/>
    </xf>
    <xf numFmtId="164" fontId="0" fillId="0" borderId="5" xfId="0" applyNumberFormat="1" applyBorder="1" applyProtection="1">
      <protection locked="0"/>
    </xf>
    <xf numFmtId="164" fontId="0" fillId="0" borderId="8" xfId="0" applyNumberFormat="1" applyBorder="1" applyProtection="1">
      <protection locked="0"/>
    </xf>
    <xf numFmtId="164" fontId="13" fillId="0" borderId="13" xfId="0" applyNumberFormat="1" applyFont="1" applyBorder="1" applyProtection="1">
      <protection locked="0"/>
    </xf>
    <xf numFmtId="0" fontId="13" fillId="0" borderId="15" xfId="0" applyFont="1" applyBorder="1" applyAlignment="1" applyProtection="1">
      <alignment horizontal="right"/>
      <protection locked="0"/>
    </xf>
    <xf numFmtId="0" fontId="6" fillId="0" borderId="7" xfId="0" applyFont="1" applyBorder="1" applyAlignment="1" applyProtection="1">
      <alignment horizontal="center"/>
      <protection locked="0"/>
    </xf>
    <xf numFmtId="0" fontId="31" fillId="0" borderId="7" xfId="0" applyFont="1" applyBorder="1" applyProtection="1">
      <protection locked="0"/>
    </xf>
    <xf numFmtId="0" fontId="6" fillId="0" borderId="0" xfId="0" applyFont="1" applyAlignment="1" applyProtection="1">
      <alignment horizontal="center"/>
      <protection locked="0"/>
    </xf>
    <xf numFmtId="0" fontId="16" fillId="0" borderId="13" xfId="0" applyFont="1" applyBorder="1" applyProtection="1">
      <protection locked="0"/>
    </xf>
    <xf numFmtId="164" fontId="9" fillId="0" borderId="15" xfId="0" applyNumberFormat="1" applyFont="1" applyBorder="1" applyAlignment="1" applyProtection="1">
      <alignment horizontal="center" vertical="top"/>
      <protection locked="0"/>
    </xf>
    <xf numFmtId="0" fontId="9" fillId="0" borderId="14" xfId="0" applyFont="1" applyBorder="1" applyProtection="1">
      <protection locked="0"/>
    </xf>
    <xf numFmtId="164" fontId="9" fillId="0" borderId="13" xfId="0" applyNumberFormat="1" applyFont="1" applyBorder="1" applyProtection="1">
      <protection locked="0"/>
    </xf>
    <xf numFmtId="0" fontId="30" fillId="0" borderId="13" xfId="0" applyFont="1" applyBorder="1" applyProtection="1">
      <protection locked="0"/>
    </xf>
    <xf numFmtId="164" fontId="0" fillId="0" borderId="15" xfId="0" applyNumberFormat="1" applyBorder="1" applyAlignment="1" applyProtection="1">
      <alignment vertical="top"/>
      <protection locked="0"/>
    </xf>
    <xf numFmtId="0" fontId="14" fillId="0" borderId="0" xfId="0" applyFont="1" applyProtection="1">
      <protection locked="0"/>
    </xf>
    <xf numFmtId="0" fontId="0" fillId="0" borderId="10" xfId="0" applyBorder="1" applyAlignment="1" applyProtection="1">
      <alignment horizontal="center"/>
      <protection locked="0"/>
    </xf>
    <xf numFmtId="0" fontId="0" fillId="0" borderId="16" xfId="0" applyBorder="1" applyAlignment="1" applyProtection="1">
      <alignment horizontal="center"/>
      <protection locked="0"/>
    </xf>
    <xf numFmtId="164" fontId="0" fillId="0" borderId="16" xfId="0" applyNumberFormat="1" applyBorder="1" applyAlignment="1" applyProtection="1">
      <alignment horizontal="center"/>
      <protection locked="0"/>
    </xf>
    <xf numFmtId="0" fontId="0" fillId="0" borderId="17" xfId="0" applyBorder="1" applyAlignment="1" applyProtection="1">
      <alignment horizontal="center"/>
      <protection locked="0"/>
    </xf>
    <xf numFmtId="164" fontId="0" fillId="0" borderId="17" xfId="0" applyNumberFormat="1" applyBorder="1" applyAlignment="1" applyProtection="1">
      <alignment horizontal="center"/>
      <protection locked="0"/>
    </xf>
    <xf numFmtId="166" fontId="13" fillId="0" borderId="9" xfId="0" applyNumberFormat="1" applyFont="1" applyBorder="1" applyProtection="1">
      <protection locked="0" hidden="1"/>
    </xf>
    <xf numFmtId="6" fontId="13" fillId="0" borderId="15" xfId="0" applyNumberFormat="1" applyFont="1" applyBorder="1" applyProtection="1">
      <protection locked="0"/>
    </xf>
    <xf numFmtId="166" fontId="13" fillId="0" borderId="15" xfId="0" applyNumberFormat="1" applyFont="1" applyBorder="1" applyProtection="1">
      <protection locked="0" hidden="1"/>
    </xf>
    <xf numFmtId="164" fontId="9" fillId="0" borderId="9" xfId="0" applyNumberFormat="1" applyFont="1" applyBorder="1" applyAlignment="1" applyProtection="1">
      <alignment horizontal="center"/>
      <protection locked="0"/>
    </xf>
    <xf numFmtId="0" fontId="9" fillId="0" borderId="2" xfId="0" applyFont="1" applyBorder="1" applyAlignment="1" applyProtection="1">
      <alignment vertical="top"/>
      <protection locked="0"/>
    </xf>
    <xf numFmtId="0" fontId="17" fillId="0" borderId="0" xfId="0" applyFont="1" applyProtection="1">
      <protection locked="0"/>
    </xf>
    <xf numFmtId="0" fontId="18" fillId="0" borderId="0" xfId="0" applyFont="1" applyProtection="1">
      <protection locked="0"/>
    </xf>
    <xf numFmtId="0" fontId="16" fillId="0" borderId="0" xfId="0" applyFont="1" applyProtection="1">
      <protection locked="0"/>
    </xf>
    <xf numFmtId="0" fontId="3" fillId="3" borderId="1" xfId="0" applyFont="1" applyFill="1" applyBorder="1" applyProtection="1">
      <protection locked="0"/>
    </xf>
    <xf numFmtId="0" fontId="3" fillId="3" borderId="2" xfId="0" applyFont="1" applyFill="1" applyBorder="1" applyProtection="1">
      <protection locked="0"/>
    </xf>
    <xf numFmtId="0" fontId="3" fillId="3" borderId="3" xfId="0" applyFont="1" applyFill="1" applyBorder="1" applyProtection="1">
      <protection locked="0"/>
    </xf>
    <xf numFmtId="0" fontId="3" fillId="2" borderId="14" xfId="0" applyFont="1" applyFill="1" applyBorder="1" applyProtection="1">
      <protection locked="0"/>
    </xf>
    <xf numFmtId="0" fontId="9" fillId="2" borderId="14" xfId="0" applyFont="1" applyFill="1" applyBorder="1" applyProtection="1">
      <protection locked="0"/>
    </xf>
    <xf numFmtId="18" fontId="0" fillId="2" borderId="9" xfId="0" applyNumberFormat="1" applyFill="1" applyBorder="1" applyProtection="1">
      <protection locked="0"/>
    </xf>
    <xf numFmtId="0" fontId="0" fillId="5" borderId="0" xfId="0" applyFill="1" applyProtection="1">
      <protection locked="0"/>
    </xf>
    <xf numFmtId="164" fontId="13" fillId="0" borderId="2" xfId="0" applyNumberFormat="1" applyFont="1" applyBorder="1"/>
    <xf numFmtId="164" fontId="13" fillId="0" borderId="7" xfId="0" applyNumberFormat="1" applyFont="1" applyBorder="1"/>
    <xf numFmtId="0" fontId="0" fillId="5" borderId="7" xfId="0" applyFill="1" applyBorder="1" applyProtection="1">
      <protection locked="0"/>
    </xf>
    <xf numFmtId="0" fontId="3"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164" fontId="3" fillId="0" borderId="2" xfId="0" applyNumberFormat="1" applyFont="1" applyBorder="1" applyAlignment="1">
      <alignment horizontal="center"/>
    </xf>
    <xf numFmtId="0" fontId="26" fillId="7" borderId="0" xfId="0" applyFont="1" applyFill="1"/>
    <xf numFmtId="0" fontId="2" fillId="7" borderId="0" xfId="0" applyFont="1" applyFill="1"/>
    <xf numFmtId="164" fontId="13" fillId="7" borderId="0" xfId="0" applyNumberFormat="1" applyFont="1" applyFill="1"/>
    <xf numFmtId="0" fontId="15" fillId="6" borderId="2" xfId="0" applyFont="1" applyFill="1" applyBorder="1" applyAlignment="1">
      <alignment horizontal="center"/>
    </xf>
    <xf numFmtId="0" fontId="15" fillId="6" borderId="3" xfId="0" applyFont="1" applyFill="1" applyBorder="1" applyAlignment="1">
      <alignment horizontal="center"/>
    </xf>
    <xf numFmtId="0" fontId="15" fillId="6" borderId="4" xfId="0" applyFont="1" applyFill="1" applyBorder="1" applyAlignment="1">
      <alignment horizontal="center"/>
    </xf>
    <xf numFmtId="0" fontId="15" fillId="6" borderId="5" xfId="0" applyFont="1" applyFill="1" applyBorder="1" applyAlignment="1">
      <alignment horizontal="center"/>
    </xf>
    <xf numFmtId="0" fontId="0" fillId="0" borderId="0" xfId="0"/>
    <xf numFmtId="0" fontId="15" fillId="0" borderId="0" xfId="0" applyFont="1" applyAlignment="1">
      <alignment horizontal="center"/>
    </xf>
    <xf numFmtId="0" fontId="0" fillId="0" borderId="0" xfId="0" applyAlignment="1">
      <alignment horizontal="center"/>
    </xf>
    <xf numFmtId="0" fontId="5" fillId="3" borderId="4" xfId="0" applyFont="1" applyFill="1" applyBorder="1" applyAlignment="1">
      <alignment horizontal="center" vertical="center"/>
    </xf>
    <xf numFmtId="0" fontId="5" fillId="3" borderId="0" xfId="0" applyFont="1" applyFill="1" applyAlignment="1">
      <alignment horizontal="center" vertical="center"/>
    </xf>
    <xf numFmtId="0" fontId="3" fillId="0" borderId="0" xfId="0" applyFont="1" applyAlignment="1">
      <alignment horizontal="center"/>
    </xf>
    <xf numFmtId="0" fontId="6" fillId="0" borderId="0" xfId="1" applyFont="1" applyAlignment="1">
      <alignment horizontal="center"/>
    </xf>
    <xf numFmtId="0" fontId="4" fillId="0" borderId="0" xfId="1" applyAlignment="1">
      <alignment horizontal="center"/>
    </xf>
    <xf numFmtId="0" fontId="9" fillId="0" borderId="1" xfId="0" applyFont="1" applyBorder="1" applyAlignment="1" applyProtection="1">
      <alignment horizontal="center" vertical="top"/>
      <protection locked="0"/>
    </xf>
    <xf numFmtId="0" fontId="9" fillId="0" borderId="3" xfId="0" applyFont="1" applyBorder="1" applyAlignment="1" applyProtection="1">
      <alignment horizontal="center" vertical="top"/>
      <protection locked="0"/>
    </xf>
    <xf numFmtId="0" fontId="3" fillId="0" borderId="14" xfId="0" applyFont="1" applyBorder="1" applyAlignment="1" applyProtection="1">
      <alignment horizontal="center" vertical="top"/>
      <protection locked="0"/>
    </xf>
    <xf numFmtId="0" fontId="3" fillId="0" borderId="13" xfId="0" applyFont="1" applyBorder="1" applyAlignment="1" applyProtection="1">
      <alignment horizontal="center" vertical="top"/>
      <protection locked="0"/>
    </xf>
    <xf numFmtId="0" fontId="9" fillId="0" borderId="4" xfId="0" applyFont="1" applyBorder="1" applyAlignment="1" applyProtection="1">
      <alignment horizontal="center"/>
      <protection locked="0"/>
    </xf>
    <xf numFmtId="0" fontId="9" fillId="0" borderId="5" xfId="0" applyFont="1" applyBorder="1" applyAlignment="1" applyProtection="1">
      <alignment horizontal="center"/>
      <protection locked="0"/>
    </xf>
    <xf numFmtId="0" fontId="7" fillId="0" borderId="0" xfId="0" applyFont="1" applyAlignment="1">
      <alignment horizontal="center"/>
    </xf>
    <xf numFmtId="0" fontId="24" fillId="0" borderId="14" xfId="0" applyFont="1" applyBorder="1" applyAlignment="1" applyProtection="1">
      <alignment horizontal="center"/>
      <protection locked="0"/>
    </xf>
    <xf numFmtId="0" fontId="24" fillId="0" borderId="12" xfId="0" applyFont="1" applyBorder="1" applyAlignment="1" applyProtection="1">
      <alignment horizontal="center"/>
      <protection locked="0"/>
    </xf>
    <xf numFmtId="0" fontId="24" fillId="0" borderId="13" xfId="0" applyFont="1" applyBorder="1" applyAlignment="1" applyProtection="1">
      <alignment horizontal="center"/>
      <protection locked="0"/>
    </xf>
    <xf numFmtId="0" fontId="12" fillId="2" borderId="6" xfId="0" applyFont="1" applyFill="1" applyBorder="1" applyAlignment="1" applyProtection="1">
      <alignment horizontal="center"/>
      <protection locked="0"/>
    </xf>
    <xf numFmtId="0" fontId="12" fillId="2" borderId="7" xfId="0" applyFont="1" applyFill="1" applyBorder="1" applyAlignment="1" applyProtection="1">
      <alignment horizontal="center"/>
      <protection locked="0"/>
    </xf>
    <xf numFmtId="0" fontId="9" fillId="0" borderId="0" xfId="0" applyFont="1" applyAlignment="1" applyProtection="1">
      <alignment horizontal="center"/>
      <protection locked="0"/>
    </xf>
    <xf numFmtId="0" fontId="13" fillId="0" borderId="14" xfId="0" applyFont="1" applyBorder="1" applyProtection="1">
      <protection locked="0"/>
    </xf>
    <xf numFmtId="0" fontId="13" fillId="0" borderId="12" xfId="0" applyFont="1" applyBorder="1" applyProtection="1">
      <protection locked="0"/>
    </xf>
    <xf numFmtId="0" fontId="13" fillId="0" borderId="13" xfId="0" applyFont="1" applyBorder="1" applyProtection="1">
      <protection locked="0"/>
    </xf>
    <xf numFmtId="0" fontId="8" fillId="5" borderId="7" xfId="0" applyFont="1" applyFill="1" applyBorder="1" applyAlignment="1" applyProtection="1">
      <alignment horizontal="center"/>
      <protection locked="0"/>
    </xf>
    <xf numFmtId="0" fontId="7" fillId="0" borderId="0" xfId="0" applyFont="1" applyAlignment="1" applyProtection="1">
      <alignment horizontal="center"/>
      <protection locked="0"/>
    </xf>
    <xf numFmtId="1" fontId="8" fillId="7" borderId="9" xfId="0" applyNumberFormat="1" applyFont="1" applyFill="1" applyBorder="1"/>
    <xf numFmtId="1" fontId="8" fillId="7" borderId="11" xfId="0" applyNumberFormat="1" applyFont="1" applyFill="1" applyBorder="1"/>
    <xf numFmtId="164" fontId="0" fillId="0" borderId="9" xfId="0" applyNumberFormat="1" applyBorder="1" applyProtection="1">
      <protection locked="0"/>
    </xf>
    <xf numFmtId="164" fontId="0" fillId="0" borderId="11" xfId="0" applyNumberFormat="1" applyBorder="1" applyProtection="1">
      <protection locked="0"/>
    </xf>
    <xf numFmtId="164" fontId="0" fillId="7" borderId="9" xfId="0" applyNumberFormat="1" applyFill="1" applyBorder="1" applyProtection="1">
      <protection locked="0"/>
    </xf>
    <xf numFmtId="164" fontId="0" fillId="7" borderId="11" xfId="0" applyNumberFormat="1" applyFill="1" applyBorder="1" applyProtection="1">
      <protection locked="0"/>
    </xf>
    <xf numFmtId="0" fontId="9" fillId="0" borderId="14" xfId="0" applyFont="1" applyBorder="1" applyAlignment="1" applyProtection="1">
      <alignment horizontal="center" vertical="top"/>
      <protection locked="0"/>
    </xf>
    <xf numFmtId="0" fontId="9" fillId="0" borderId="13" xfId="0" applyFont="1" applyBorder="1" applyAlignment="1" applyProtection="1">
      <alignment horizontal="center" vertical="top"/>
      <protection locked="0"/>
    </xf>
    <xf numFmtId="0" fontId="0" fillId="0" borderId="4" xfId="0" applyBorder="1" applyProtection="1">
      <protection locked="0"/>
    </xf>
    <xf numFmtId="0" fontId="0" fillId="0" borderId="5" xfId="0" applyBorder="1" applyProtection="1">
      <protection locked="0"/>
    </xf>
    <xf numFmtId="164" fontId="3" fillId="2" borderId="14" xfId="0" applyNumberFormat="1" applyFont="1" applyFill="1" applyBorder="1" applyAlignment="1" applyProtection="1">
      <alignment horizontal="center"/>
      <protection locked="0"/>
    </xf>
    <xf numFmtId="164" fontId="3" fillId="2" borderId="12" xfId="0" applyNumberFormat="1" applyFont="1" applyFill="1" applyBorder="1" applyAlignment="1" applyProtection="1">
      <alignment horizontal="center"/>
      <protection locked="0"/>
    </xf>
    <xf numFmtId="164" fontId="3" fillId="2" borderId="13" xfId="0" applyNumberFormat="1" applyFont="1" applyFill="1" applyBorder="1" applyAlignment="1" applyProtection="1">
      <alignment horizontal="center"/>
      <protection locked="0"/>
    </xf>
    <xf numFmtId="164" fontId="3" fillId="2" borderId="6" xfId="0" applyNumberFormat="1" applyFont="1" applyFill="1" applyBorder="1" applyAlignment="1" applyProtection="1">
      <alignment horizontal="center"/>
      <protection locked="0"/>
    </xf>
    <xf numFmtId="0" fontId="7" fillId="0" borderId="14" xfId="0" applyFont="1" applyBorder="1" applyAlignment="1" applyProtection="1">
      <alignment horizontal="center"/>
      <protection locked="0"/>
    </xf>
    <xf numFmtId="0" fontId="7" fillId="0" borderId="12" xfId="0" applyFont="1" applyBorder="1" applyAlignment="1" applyProtection="1">
      <alignment horizontal="center"/>
      <protection locked="0"/>
    </xf>
    <xf numFmtId="0" fontId="7" fillId="0" borderId="13" xfId="0" applyFont="1" applyBorder="1" applyAlignment="1" applyProtection="1">
      <alignment horizontal="center"/>
      <protection locked="0"/>
    </xf>
    <xf numFmtId="0" fontId="0" fillId="0" borderId="1" xfId="0" applyBorder="1" applyAlignment="1" applyProtection="1">
      <alignment horizontal="left"/>
      <protection locked="0"/>
    </xf>
    <xf numFmtId="0" fontId="0" fillId="0" borderId="3" xfId="0" applyBorder="1" applyAlignment="1" applyProtection="1">
      <alignment horizontal="left"/>
      <protection locked="0"/>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pplyProtection="1">
      <alignment horizontal="left"/>
      <protection locked="0"/>
    </xf>
    <xf numFmtId="0" fontId="0" fillId="0" borderId="8" xfId="0" applyBorder="1" applyAlignment="1" applyProtection="1">
      <alignment horizontal="left"/>
      <protection locked="0"/>
    </xf>
    <xf numFmtId="0" fontId="3" fillId="0" borderId="14"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13" fillId="0" borderId="14" xfId="0" applyFont="1" applyBorder="1" applyAlignment="1" applyProtection="1">
      <alignment horizontal="center"/>
      <protection locked="0"/>
    </xf>
    <xf numFmtId="0" fontId="13" fillId="0" borderId="13" xfId="0" applyFont="1" applyBorder="1" applyAlignment="1" applyProtection="1">
      <alignment horizontal="center"/>
      <protection locked="0"/>
    </xf>
    <xf numFmtId="0" fontId="3" fillId="5" borderId="14" xfId="0" applyFont="1" applyFill="1" applyBorder="1" applyAlignment="1" applyProtection="1">
      <alignment horizontal="center"/>
      <protection locked="0"/>
    </xf>
    <xf numFmtId="0" fontId="3" fillId="5" borderId="12" xfId="0" applyFont="1" applyFill="1" applyBorder="1" applyAlignment="1" applyProtection="1">
      <alignment horizontal="center"/>
      <protection locked="0"/>
    </xf>
    <xf numFmtId="0" fontId="3" fillId="5" borderId="13" xfId="0" applyFont="1" applyFill="1" applyBorder="1" applyAlignment="1" applyProtection="1">
      <alignment horizontal="center"/>
      <protection locked="0"/>
    </xf>
    <xf numFmtId="0" fontId="0" fillId="0" borderId="14" xfId="0" applyBorder="1" applyAlignment="1" applyProtection="1">
      <alignment horizontal="center"/>
      <protection locked="0"/>
    </xf>
    <xf numFmtId="0" fontId="0" fillId="0" borderId="13" xfId="0" applyBorder="1" applyAlignment="1" applyProtection="1">
      <alignment horizontal="center"/>
      <protection locked="0"/>
    </xf>
    <xf numFmtId="0" fontId="14" fillId="0" borderId="14" xfId="0" applyFont="1" applyBorder="1" applyAlignment="1">
      <alignment horizontal="center"/>
    </xf>
    <xf numFmtId="0" fontId="14" fillId="0" borderId="12" xfId="0" applyFont="1" applyBorder="1" applyAlignment="1">
      <alignment horizontal="center"/>
    </xf>
    <xf numFmtId="0" fontId="14" fillId="0" borderId="13" xfId="0" applyFont="1" applyBorder="1" applyAlignment="1">
      <alignment horizontal="center"/>
    </xf>
    <xf numFmtId="0" fontId="0" fillId="0" borderId="14" xfId="0" applyBorder="1" applyProtection="1">
      <protection locked="0"/>
    </xf>
    <xf numFmtId="0" fontId="0" fillId="0" borderId="13" xfId="0" applyBorder="1" applyProtection="1">
      <protection locked="0"/>
    </xf>
    <xf numFmtId="0" fontId="14" fillId="0" borderId="14" xfId="0" applyFont="1" applyBorder="1" applyAlignment="1">
      <alignment horizontal="center" vertical="top"/>
    </xf>
    <xf numFmtId="0" fontId="14" fillId="0" borderId="12" xfId="0" applyFont="1" applyBorder="1" applyAlignment="1">
      <alignment horizontal="center" vertical="top"/>
    </xf>
    <xf numFmtId="0" fontId="14" fillId="0" borderId="13" xfId="0" applyFont="1" applyBorder="1" applyAlignment="1">
      <alignment horizontal="center" vertical="top"/>
    </xf>
    <xf numFmtId="0" fontId="0" fillId="2" borderId="0" xfId="0" applyFill="1" applyAlignment="1">
      <alignment horizontal="center"/>
    </xf>
    <xf numFmtId="0" fontId="1" fillId="7" borderId="0" xfId="0" applyFont="1" applyFill="1" applyAlignment="1">
      <alignment horizontal="left"/>
    </xf>
    <xf numFmtId="0" fontId="8" fillId="4" borderId="12" xfId="0" applyFont="1" applyFill="1" applyBorder="1" applyAlignment="1" applyProtection="1">
      <alignment horizontal="center"/>
      <protection locked="0"/>
    </xf>
    <xf numFmtId="0" fontId="8" fillId="4" borderId="13" xfId="0" applyFont="1" applyFill="1" applyBorder="1" applyProtection="1">
      <protection locked="0"/>
    </xf>
    <xf numFmtId="0" fontId="28" fillId="0" borderId="14" xfId="0" applyFont="1" applyBorder="1" applyAlignment="1" applyProtection="1">
      <alignment horizontal="center"/>
      <protection locked="0"/>
    </xf>
    <xf numFmtId="0" fontId="25" fillId="0" borderId="12" xfId="0" applyFont="1" applyBorder="1" applyAlignment="1" applyProtection="1">
      <alignment horizontal="center"/>
      <protection locked="0"/>
    </xf>
    <xf numFmtId="0" fontId="25" fillId="0" borderId="13" xfId="0" applyFont="1" applyBorder="1" applyAlignment="1" applyProtection="1">
      <alignment horizontal="center"/>
      <protection locked="0"/>
    </xf>
    <xf numFmtId="0" fontId="15" fillId="6" borderId="0" xfId="0" applyFont="1" applyFill="1" applyBorder="1" applyAlignment="1">
      <alignment horizontal="center"/>
    </xf>
    <xf numFmtId="0" fontId="15" fillId="6" borderId="1" xfId="0" applyFont="1" applyFill="1" applyBorder="1" applyAlignment="1">
      <alignment horizontal="left"/>
    </xf>
    <xf numFmtId="0" fontId="33" fillId="0" borderId="16" xfId="0" applyFont="1" applyBorder="1" applyAlignment="1">
      <alignment horizontal="left"/>
    </xf>
    <xf numFmtId="0" fontId="33" fillId="0" borderId="18" xfId="0" applyFont="1" applyBorder="1" applyAlignment="1">
      <alignment horizontal="left"/>
    </xf>
    <xf numFmtId="0" fontId="33" fillId="0" borderId="0" xfId="0" applyFont="1" applyAlignment="1">
      <alignment horizontal="left"/>
    </xf>
    <xf numFmtId="0" fontId="33" fillId="0" borderId="5" xfId="0" applyFont="1" applyBorder="1" applyAlignment="1">
      <alignment horizontal="left"/>
    </xf>
    <xf numFmtId="0" fontId="3" fillId="0" borderId="19" xfId="0" applyFont="1" applyBorder="1" applyAlignment="1">
      <alignment horizontal="left"/>
    </xf>
    <xf numFmtId="0" fontId="3" fillId="0" borderId="20" xfId="0" applyFont="1" applyBorder="1" applyAlignment="1">
      <alignment horizontal="left"/>
    </xf>
    <xf numFmtId="0" fontId="3" fillId="0" borderId="21" xfId="0" applyFont="1" applyBorder="1" applyAlignment="1">
      <alignment horizontal="left"/>
    </xf>
    <xf numFmtId="0" fontId="33" fillId="0" borderId="22" xfId="0" applyFont="1" applyBorder="1"/>
    <xf numFmtId="0" fontId="33" fillId="0" borderId="16" xfId="0" applyFont="1" applyBorder="1"/>
    <xf numFmtId="0" fontId="34" fillId="0" borderId="18" xfId="0" applyFont="1" applyBorder="1" applyAlignment="1">
      <alignment horizontal="center"/>
    </xf>
    <xf numFmtId="0" fontId="34" fillId="0" borderId="0" xfId="0" applyFont="1" applyAlignment="1">
      <alignment horizontal="center"/>
    </xf>
    <xf numFmtId="0" fontId="34" fillId="0" borderId="5" xfId="0" applyFont="1" applyBorder="1" applyAlignment="1">
      <alignment horizontal="center"/>
    </xf>
    <xf numFmtId="8" fontId="35" fillId="0" borderId="0" xfId="0" applyNumberFormat="1" applyFont="1" applyAlignment="1">
      <alignment horizontal="center" vertical="center" wrapText="1"/>
    </xf>
    <xf numFmtId="0" fontId="35" fillId="0" borderId="0" xfId="0" applyFont="1" applyAlignment="1">
      <alignment horizontal="center" vertical="center" wrapText="1"/>
    </xf>
    <xf numFmtId="8" fontId="3" fillId="0" borderId="0" xfId="0" applyNumberFormat="1" applyFont="1" applyAlignment="1">
      <alignment horizontal="center"/>
    </xf>
    <xf numFmtId="0" fontId="0" fillId="7" borderId="7" xfId="0" applyFill="1" applyBorder="1" applyProtection="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71455</xdr:rowOff>
    </xdr:from>
    <xdr:to>
      <xdr:col>3</xdr:col>
      <xdr:colOff>38100</xdr:colOff>
      <xdr:row>6</xdr:row>
      <xdr:rowOff>130294</xdr:rowOff>
    </xdr:to>
    <xdr:pic>
      <xdr:nvPicPr>
        <xdr:cNvPr id="2" name="Picture 1">
          <a:extLst>
            <a:ext uri="{FF2B5EF4-FFF2-40B4-BE49-F238E27FC236}">
              <a16:creationId xmlns:a16="http://schemas.microsoft.com/office/drawing/2014/main" id="{6B11046E-BE62-427A-AECE-7526922954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71455"/>
          <a:ext cx="2124075" cy="13542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457200</xdr:colOff>
      <xdr:row>0</xdr:row>
      <xdr:rowOff>145353</xdr:rowOff>
    </xdr:from>
    <xdr:to>
      <xdr:col>3</xdr:col>
      <xdr:colOff>579120</xdr:colOff>
      <xdr:row>5</xdr:row>
      <xdr:rowOff>59808</xdr:rowOff>
    </xdr:to>
    <xdr:pic>
      <xdr:nvPicPr>
        <xdr:cNvPr id="4" name="Picture 3">
          <a:extLst>
            <a:ext uri="{FF2B5EF4-FFF2-40B4-BE49-F238E27FC236}">
              <a16:creationId xmlns:a16="http://schemas.microsoft.com/office/drawing/2014/main" id="{84086045-2B23-8F18-8F80-401351843D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200" y="145353"/>
          <a:ext cx="1965960" cy="11869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600075</xdr:colOff>
      <xdr:row>8</xdr:row>
      <xdr:rowOff>66675</xdr:rowOff>
    </xdr:from>
    <xdr:to>
      <xdr:col>10</xdr:col>
      <xdr:colOff>457200</xdr:colOff>
      <xdr:row>47</xdr:row>
      <xdr:rowOff>180975</xdr:rowOff>
    </xdr:to>
    <xdr:sp macro="" textlink="">
      <xdr:nvSpPr>
        <xdr:cNvPr id="8193" name="Object 1" hidden="1">
          <a:extLst>
            <a:ext uri="{63B3BB69-23CF-44E3-9099-C40C66FF867C}">
              <a14:compatExt xmlns:a14="http://schemas.microsoft.com/office/drawing/2010/main" spid="_x0000_s8193"/>
            </a:ext>
            <a:ext uri="{FF2B5EF4-FFF2-40B4-BE49-F238E27FC236}">
              <a16:creationId xmlns:a16="http://schemas.microsoft.com/office/drawing/2014/main" id="{00000000-0008-0000-0400-0000012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180974</xdr:colOff>
      <xdr:row>0</xdr:row>
      <xdr:rowOff>161925</xdr:rowOff>
    </xdr:from>
    <xdr:to>
      <xdr:col>2</xdr:col>
      <xdr:colOff>495299</xdr:colOff>
      <xdr:row>6</xdr:row>
      <xdr:rowOff>79938</xdr:rowOff>
    </xdr:to>
    <xdr:pic>
      <xdr:nvPicPr>
        <xdr:cNvPr id="2" name="Picture 1" descr="Wiltshire South County">
          <a:extLst>
            <a:ext uri="{FF2B5EF4-FFF2-40B4-BE49-F238E27FC236}">
              <a16:creationId xmlns:a16="http://schemas.microsoft.com/office/drawing/2014/main" id="{24E69777-BCB2-4B40-B037-F8C35B313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4" y="161925"/>
          <a:ext cx="1533525" cy="1241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letsbookberwick@gmail.com" TargetMode="External"/><Relationship Id="rId7" Type="http://schemas.openxmlformats.org/officeDocument/2006/relationships/drawing" Target="../drawings/drawing1.xml"/><Relationship Id="rId2" Type="http://schemas.openxmlformats.org/officeDocument/2006/relationships/hyperlink" Target="mailto:letsbookberwick@gmail.com" TargetMode="External"/><Relationship Id="rId1" Type="http://schemas.openxmlformats.org/officeDocument/2006/relationships/hyperlink" Target="about:blank" TargetMode="External"/><Relationship Id="rId6" Type="http://schemas.openxmlformats.org/officeDocument/2006/relationships/printerSettings" Target="../printerSettings/printerSettings1.bin"/><Relationship Id="rId5" Type="http://schemas.openxmlformats.org/officeDocument/2006/relationships/hyperlink" Target="mailto:heatherlou77@hotmail.com" TargetMode="External"/><Relationship Id="rId4" Type="http://schemas.openxmlformats.org/officeDocument/2006/relationships/hyperlink" Target="mailto:wscounty.archery@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heatherlou77@hotmail.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6B9A9-4EE0-43A7-8DF8-7DF1B84D008E}">
  <sheetPr>
    <tabColor rgb="FF0070C0"/>
    <pageSetUpPr fitToPage="1"/>
  </sheetPr>
  <dimension ref="A1:T88"/>
  <sheetViews>
    <sheetView topLeftCell="A68" zoomScaleNormal="100" workbookViewId="0">
      <selection activeCell="K59" sqref="K59"/>
    </sheetView>
  </sheetViews>
  <sheetFormatPr defaultRowHeight="14.4" x14ac:dyDescent="0.3"/>
  <cols>
    <col min="1" max="1" width="9.109375" customWidth="1"/>
    <col min="2" max="2" width="14.109375" customWidth="1"/>
    <col min="4" max="4" width="18" customWidth="1"/>
    <col min="6" max="6" width="9.109375" customWidth="1"/>
    <col min="7" max="7" width="10.44140625" bestFit="1" customWidth="1"/>
    <col min="8" max="8" width="7.33203125" customWidth="1"/>
    <col min="9" max="9" width="10.6640625" bestFit="1" customWidth="1"/>
    <col min="11" max="11" width="18" bestFit="1" customWidth="1"/>
    <col min="14" max="14" width="11.5546875" bestFit="1" customWidth="1"/>
    <col min="17" max="17" width="9.109375" customWidth="1"/>
  </cols>
  <sheetData>
    <row r="1" spans="1:19" x14ac:dyDescent="0.3">
      <c r="A1" s="336"/>
      <c r="B1" s="336"/>
      <c r="C1" s="336"/>
      <c r="D1" s="337" t="s">
        <v>10</v>
      </c>
      <c r="E1" s="338"/>
      <c r="F1" s="338"/>
      <c r="G1" s="338"/>
      <c r="H1" s="338"/>
      <c r="I1" s="338"/>
      <c r="J1" s="338"/>
      <c r="K1" s="338"/>
    </row>
    <row r="2" spans="1:19" x14ac:dyDescent="0.3">
      <c r="A2" s="336"/>
      <c r="B2" s="336"/>
      <c r="C2" s="336"/>
      <c r="D2" s="338"/>
      <c r="E2" s="338"/>
      <c r="F2" s="338"/>
      <c r="G2" s="338"/>
      <c r="H2" s="338"/>
      <c r="I2" s="338"/>
      <c r="J2" s="338"/>
      <c r="K2" s="338"/>
    </row>
    <row r="3" spans="1:19" ht="18" x14ac:dyDescent="0.3">
      <c r="A3" s="336"/>
      <c r="B3" s="336"/>
      <c r="C3" s="336"/>
      <c r="D3" s="22"/>
      <c r="E3" s="22"/>
      <c r="F3" s="22"/>
      <c r="G3" s="22"/>
      <c r="H3" s="1" t="s">
        <v>0</v>
      </c>
      <c r="I3" s="1"/>
      <c r="J3" s="1"/>
      <c r="K3" s="21" t="s">
        <v>1</v>
      </c>
    </row>
    <row r="4" spans="1:19" ht="18" x14ac:dyDescent="0.3">
      <c r="A4" s="336"/>
      <c r="B4" s="336"/>
      <c r="C4" s="336"/>
      <c r="D4" s="339" t="s">
        <v>11</v>
      </c>
      <c r="E4" s="340"/>
      <c r="F4" s="340"/>
      <c r="G4" s="341" t="s">
        <v>12</v>
      </c>
      <c r="H4" s="341"/>
      <c r="I4" s="1"/>
      <c r="J4" s="1"/>
      <c r="K4" s="23"/>
    </row>
    <row r="5" spans="1:19" ht="18" x14ac:dyDescent="0.3">
      <c r="A5" s="336"/>
      <c r="B5" s="336"/>
      <c r="C5" s="336"/>
      <c r="D5" s="339">
        <v>2026</v>
      </c>
      <c r="E5" s="340"/>
      <c r="F5" s="340"/>
      <c r="G5" s="22"/>
      <c r="H5" s="1"/>
      <c r="I5" s="25"/>
      <c r="J5" s="25"/>
      <c r="K5" s="25"/>
      <c r="L5" s="25"/>
      <c r="M5" s="25"/>
    </row>
    <row r="6" spans="1:19" ht="15.75" customHeight="1" x14ac:dyDescent="0.3">
      <c r="A6" s="336"/>
      <c r="B6" s="336"/>
      <c r="C6" s="336"/>
      <c r="D6" s="339" t="s">
        <v>174</v>
      </c>
      <c r="E6" s="340"/>
      <c r="F6" s="340"/>
      <c r="G6" s="11"/>
      <c r="H6" s="11"/>
      <c r="I6" s="342" t="s">
        <v>13</v>
      </c>
      <c r="J6" s="342"/>
      <c r="K6" s="342"/>
      <c r="L6" s="343" t="s">
        <v>2</v>
      </c>
      <c r="M6" s="343"/>
      <c r="N6" s="343"/>
    </row>
    <row r="7" spans="1:19" x14ac:dyDescent="0.3">
      <c r="H7" s="1"/>
      <c r="I7" s="139"/>
      <c r="M7" s="139"/>
    </row>
    <row r="8" spans="1:19" ht="15" thickBot="1" x14ac:dyDescent="0.35">
      <c r="I8" s="139"/>
      <c r="M8" s="139"/>
    </row>
    <row r="9" spans="1:19" ht="15" thickBot="1" x14ac:dyDescent="0.35">
      <c r="B9" s="211" t="s">
        <v>14</v>
      </c>
      <c r="C9" s="28"/>
      <c r="D9" s="28"/>
      <c r="E9" s="19"/>
      <c r="F9" s="19"/>
      <c r="G9" s="18"/>
      <c r="I9" s="344" t="s">
        <v>15</v>
      </c>
      <c r="J9" s="345"/>
      <c r="K9" s="165"/>
      <c r="L9" s="346" t="s">
        <v>16</v>
      </c>
      <c r="M9" s="347"/>
      <c r="N9" s="320"/>
    </row>
    <row r="10" spans="1:19" ht="15" thickBot="1" x14ac:dyDescent="0.35">
      <c r="B10" s="212"/>
      <c r="C10" s="37"/>
      <c r="D10" s="37"/>
      <c r="E10" s="38"/>
      <c r="F10" s="38"/>
      <c r="G10" s="39"/>
      <c r="I10" s="214" t="s">
        <v>17</v>
      </c>
      <c r="J10" s="215"/>
      <c r="K10" s="144"/>
      <c r="L10" s="346" t="s">
        <v>18</v>
      </c>
      <c r="M10" s="347"/>
      <c r="N10" s="207"/>
      <c r="S10" s="5"/>
    </row>
    <row r="11" spans="1:19" ht="15" thickBot="1" x14ac:dyDescent="0.35">
      <c r="B11" s="213" t="s">
        <v>19</v>
      </c>
      <c r="C11" s="26"/>
      <c r="D11" s="26"/>
      <c r="E11" s="40"/>
      <c r="F11" s="40"/>
      <c r="G11" s="41"/>
      <c r="I11" s="348" t="s">
        <v>20</v>
      </c>
      <c r="J11" s="349"/>
      <c r="K11" s="166"/>
      <c r="L11" s="346" t="s">
        <v>21</v>
      </c>
      <c r="M11" s="347"/>
      <c r="N11" s="320"/>
    </row>
    <row r="12" spans="1:19" ht="15" thickBot="1" x14ac:dyDescent="0.35">
      <c r="B12" s="212"/>
      <c r="C12" s="37"/>
      <c r="D12" s="37"/>
      <c r="E12" s="38"/>
      <c r="F12" s="38"/>
      <c r="G12" s="39"/>
      <c r="I12" s="214" t="s">
        <v>17</v>
      </c>
      <c r="J12" s="216"/>
      <c r="K12" s="144"/>
      <c r="L12" s="346" t="s">
        <v>18</v>
      </c>
      <c r="M12" s="347"/>
      <c r="N12" s="207"/>
    </row>
    <row r="13" spans="1:19" ht="16.2" thickBot="1" x14ac:dyDescent="0.35">
      <c r="B13" s="213" t="s">
        <v>22</v>
      </c>
      <c r="C13" s="26"/>
      <c r="D13" s="26"/>
      <c r="E13" s="40"/>
      <c r="F13" s="40"/>
      <c r="G13" s="41"/>
      <c r="J13" s="350"/>
      <c r="K13" s="350"/>
      <c r="L13" s="350"/>
      <c r="M13" s="350"/>
      <c r="N13" s="350"/>
      <c r="O13" s="350"/>
      <c r="P13" s="350"/>
      <c r="S13" s="5"/>
    </row>
    <row r="14" spans="1:19" ht="16.2" thickBot="1" x14ac:dyDescent="0.35">
      <c r="B14" s="213"/>
      <c r="C14" s="26"/>
      <c r="D14" s="26"/>
      <c r="E14" s="40"/>
      <c r="F14" s="40"/>
      <c r="G14" s="41"/>
      <c r="J14" s="351" t="s">
        <v>138</v>
      </c>
      <c r="K14" s="352"/>
      <c r="L14" s="352"/>
      <c r="M14" s="352"/>
      <c r="N14" s="352"/>
      <c r="O14" s="352"/>
      <c r="P14" s="353"/>
    </row>
    <row r="15" spans="1:19" ht="15" thickBot="1" x14ac:dyDescent="0.35">
      <c r="B15" s="212"/>
      <c r="C15" s="37"/>
      <c r="D15" s="37"/>
      <c r="E15" s="38"/>
      <c r="F15" s="38"/>
      <c r="G15" s="39"/>
      <c r="K15" s="83"/>
      <c r="L15" s="6"/>
      <c r="N15" s="83"/>
      <c r="S15" s="5"/>
    </row>
    <row r="16" spans="1:19" ht="15" thickBot="1" x14ac:dyDescent="0.35">
      <c r="B16" s="213" t="s">
        <v>23</v>
      </c>
      <c r="C16" s="26"/>
      <c r="D16" s="26"/>
      <c r="E16" s="40"/>
      <c r="F16" s="40"/>
      <c r="G16" s="41"/>
      <c r="I16" s="217" t="s">
        <v>24</v>
      </c>
      <c r="J16" s="85"/>
      <c r="K16" s="218" t="s">
        <v>3</v>
      </c>
      <c r="L16" s="218"/>
      <c r="M16" s="219">
        <v>11</v>
      </c>
      <c r="N16" s="220" t="s">
        <v>25</v>
      </c>
      <c r="O16" s="220"/>
      <c r="P16" s="219">
        <v>110</v>
      </c>
      <c r="Q16" s="221"/>
      <c r="R16" s="221"/>
      <c r="S16" s="148"/>
    </row>
    <row r="17" spans="1:20" ht="15" thickBot="1" x14ac:dyDescent="0.35">
      <c r="B17" s="211" t="s">
        <v>26</v>
      </c>
      <c r="C17" s="28"/>
      <c r="D17" s="28"/>
      <c r="E17" s="19"/>
      <c r="F17" s="19"/>
      <c r="G17" s="18"/>
      <c r="I17" s="222" t="s">
        <v>27</v>
      </c>
      <c r="J17" s="223"/>
      <c r="K17" s="224"/>
      <c r="L17" s="224"/>
      <c r="M17" s="354" t="s">
        <v>123</v>
      </c>
      <c r="N17" s="355"/>
      <c r="O17" s="355"/>
      <c r="P17" s="355"/>
      <c r="Q17" s="355"/>
      <c r="R17" s="355"/>
      <c r="S17" s="145"/>
    </row>
    <row r="18" spans="1:20" ht="15" thickBot="1" x14ac:dyDescent="0.35">
      <c r="B18" s="212" t="s">
        <v>28</v>
      </c>
      <c r="C18" s="37"/>
      <c r="D18" s="37"/>
      <c r="E18" s="38"/>
      <c r="F18" s="38"/>
      <c r="G18" s="39"/>
      <c r="I18" s="225" t="s">
        <v>140</v>
      </c>
      <c r="J18" s="226"/>
      <c r="K18" s="226"/>
      <c r="L18" s="155" t="s">
        <v>116</v>
      </c>
      <c r="M18" s="155" t="s">
        <v>117</v>
      </c>
      <c r="N18" s="155" t="s">
        <v>118</v>
      </c>
      <c r="O18" s="155" t="s">
        <v>119</v>
      </c>
      <c r="P18" s="155" t="s">
        <v>120</v>
      </c>
      <c r="Q18" s="155" t="s">
        <v>121</v>
      </c>
      <c r="R18" s="155" t="s">
        <v>122</v>
      </c>
    </row>
    <row r="19" spans="1:20" ht="15" thickBot="1" x14ac:dyDescent="0.35">
      <c r="B19" s="212" t="s">
        <v>29</v>
      </c>
      <c r="C19" s="37"/>
      <c r="D19" s="37"/>
      <c r="E19" s="38"/>
      <c r="F19" s="38"/>
      <c r="G19" s="39"/>
      <c r="I19" s="227" t="s">
        <v>37</v>
      </c>
      <c r="J19" s="228"/>
      <c r="K19" s="228"/>
      <c r="L19" s="151"/>
      <c r="M19" s="152"/>
      <c r="N19" s="152"/>
      <c r="O19" s="153"/>
      <c r="P19" s="154"/>
      <c r="Q19" s="154"/>
      <c r="R19" s="154"/>
      <c r="S19" s="146"/>
    </row>
    <row r="20" spans="1:20" ht="15" thickBot="1" x14ac:dyDescent="0.35">
      <c r="B20" s="24"/>
      <c r="C20" s="5"/>
      <c r="D20" s="5"/>
      <c r="I20" s="143" t="s">
        <v>131</v>
      </c>
      <c r="J20" s="229"/>
      <c r="K20" s="229"/>
      <c r="L20" s="237">
        <f>L19*M16</f>
        <v>0</v>
      </c>
      <c r="M20" s="237">
        <f>M19*M16</f>
        <v>0</v>
      </c>
      <c r="N20" s="237">
        <f>N19*M16</f>
        <v>0</v>
      </c>
      <c r="O20" s="238">
        <f>O19*M16</f>
        <v>0</v>
      </c>
      <c r="P20" s="239">
        <f>P19*M16</f>
        <v>0</v>
      </c>
      <c r="Q20" s="221">
        <f>Q19*M16</f>
        <v>0</v>
      </c>
      <c r="R20" s="221">
        <f>R19*M16</f>
        <v>0</v>
      </c>
      <c r="S20" s="114"/>
    </row>
    <row r="21" spans="1:20" ht="15" thickBot="1" x14ac:dyDescent="0.35">
      <c r="B21" s="24"/>
      <c r="C21" s="5"/>
      <c r="D21" s="5"/>
      <c r="I21" s="230" t="s">
        <v>132</v>
      </c>
      <c r="J21" s="230"/>
      <c r="K21" s="187"/>
      <c r="L21" s="237">
        <f>IF(L20&lt;P16,P16,L20)</f>
        <v>110</v>
      </c>
      <c r="M21" s="237">
        <f>IF(M20&lt;P16,P16,M20)</f>
        <v>110</v>
      </c>
      <c r="N21" s="237">
        <f>IF(N20&lt;P16,P16,N20)</f>
        <v>110</v>
      </c>
      <c r="O21" s="237">
        <f>IF(O20&lt;P16,P16,O20)</f>
        <v>110</v>
      </c>
      <c r="P21" s="237">
        <f>IF(P20&lt;P16,P16,P20)</f>
        <v>110</v>
      </c>
      <c r="Q21" s="237">
        <f>IF(Q20&lt;P16,P16,Q20)</f>
        <v>110</v>
      </c>
      <c r="R21" s="237">
        <f>IF(R20&lt;P16,P16,R20)</f>
        <v>110</v>
      </c>
      <c r="S21" s="114"/>
    </row>
    <row r="22" spans="1:20" ht="15" thickBot="1" x14ac:dyDescent="0.35">
      <c r="B22" s="356" t="s">
        <v>147</v>
      </c>
      <c r="C22" s="356"/>
      <c r="D22" s="356"/>
      <c r="E22" s="40"/>
      <c r="F22" s="40"/>
      <c r="I22" s="357" t="s">
        <v>133</v>
      </c>
      <c r="J22" s="358"/>
      <c r="K22" s="359"/>
      <c r="L22" s="237">
        <f>IF(L19=0,L19,L21)</f>
        <v>0</v>
      </c>
      <c r="M22" s="237">
        <f t="shared" ref="M22:R22" si="0">IF(M19=0,M19,M21)</f>
        <v>0</v>
      </c>
      <c r="N22" s="237">
        <f t="shared" si="0"/>
        <v>0</v>
      </c>
      <c r="O22" s="237">
        <f t="shared" si="0"/>
        <v>0</v>
      </c>
      <c r="P22" s="237">
        <f t="shared" si="0"/>
        <v>0</v>
      </c>
      <c r="Q22" s="237">
        <f t="shared" si="0"/>
        <v>0</v>
      </c>
      <c r="R22" s="237">
        <f t="shared" si="0"/>
        <v>0</v>
      </c>
      <c r="S22" s="241">
        <f>L22+M22+N22+O22+P22+Q22+R22</f>
        <v>0</v>
      </c>
    </row>
    <row r="23" spans="1:20" ht="15" thickBot="1" x14ac:dyDescent="0.35">
      <c r="B23" s="244"/>
      <c r="C23" s="26"/>
      <c r="D23" s="360" t="s">
        <v>130</v>
      </c>
      <c r="E23" s="360"/>
      <c r="F23" s="360"/>
      <c r="G23" s="6"/>
      <c r="I23" s="225" t="s">
        <v>141</v>
      </c>
      <c r="J23" s="231"/>
      <c r="K23" s="226"/>
      <c r="L23" s="155" t="s">
        <v>116</v>
      </c>
      <c r="M23" s="155" t="s">
        <v>117</v>
      </c>
      <c r="N23" s="155" t="s">
        <v>118</v>
      </c>
      <c r="O23" s="155" t="s">
        <v>119</v>
      </c>
      <c r="P23" s="155" t="s">
        <v>120</v>
      </c>
      <c r="Q23" s="155" t="s">
        <v>121</v>
      </c>
      <c r="R23" s="155" t="s">
        <v>122</v>
      </c>
      <c r="S23" s="26"/>
    </row>
    <row r="24" spans="1:20" ht="16.2" thickBot="1" x14ac:dyDescent="0.35">
      <c r="B24" s="245" t="s">
        <v>148</v>
      </c>
      <c r="C24" s="246"/>
      <c r="D24" s="247" t="s">
        <v>134</v>
      </c>
      <c r="E24" s="159"/>
      <c r="F24" s="256">
        <v>33</v>
      </c>
      <c r="G24" s="161">
        <f>E24*F24</f>
        <v>0</v>
      </c>
      <c r="I24" s="232" t="s">
        <v>37</v>
      </c>
      <c r="J24" s="226"/>
      <c r="K24" s="233"/>
      <c r="L24" s="196"/>
      <c r="M24" s="197"/>
      <c r="N24" s="198"/>
      <c r="O24" s="197"/>
      <c r="P24" s="199"/>
      <c r="Q24" s="200"/>
      <c r="R24" s="200"/>
      <c r="S24" s="242"/>
    </row>
    <row r="25" spans="1:20" ht="15" thickBot="1" x14ac:dyDescent="0.35">
      <c r="B25" s="248" t="s">
        <v>30</v>
      </c>
      <c r="C25" s="249"/>
      <c r="D25" s="90" t="s">
        <v>4</v>
      </c>
      <c r="E25" s="159"/>
      <c r="F25" s="257">
        <v>66</v>
      </c>
      <c r="G25" s="160">
        <f t="shared" ref="G25:G29" si="1">E25*F25</f>
        <v>0</v>
      </c>
      <c r="I25" s="143" t="s">
        <v>131</v>
      </c>
      <c r="J25" s="229"/>
      <c r="K25" s="229"/>
      <c r="L25" s="237">
        <f>L24*M16</f>
        <v>0</v>
      </c>
      <c r="M25" s="237">
        <f>M24*M16</f>
        <v>0</v>
      </c>
      <c r="N25" s="147">
        <f>N24*M16</f>
        <v>0</v>
      </c>
      <c r="O25" s="238">
        <f>O24*M16</f>
        <v>0</v>
      </c>
      <c r="P25" s="239">
        <f>P24*M16</f>
        <v>0</v>
      </c>
      <c r="Q25" s="221">
        <f>Q24*M16</f>
        <v>0</v>
      </c>
      <c r="R25" s="221">
        <f>R24*M16</f>
        <v>0</v>
      </c>
      <c r="S25" s="243"/>
    </row>
    <row r="26" spans="1:20" ht="15" thickBot="1" x14ac:dyDescent="0.35">
      <c r="B26" s="250" t="s">
        <v>31</v>
      </c>
      <c r="C26" s="251"/>
      <c r="D26" s="252" t="s">
        <v>5</v>
      </c>
      <c r="E26" s="159"/>
      <c r="F26" s="258">
        <v>165</v>
      </c>
      <c r="G26" s="160">
        <f t="shared" si="1"/>
        <v>0</v>
      </c>
      <c r="I26" s="230" t="s">
        <v>132</v>
      </c>
      <c r="J26" s="230"/>
      <c r="K26" s="187"/>
      <c r="L26" s="237">
        <f>IF(L25&lt;P16,P16,L25)</f>
        <v>110</v>
      </c>
      <c r="M26" s="237">
        <f>IF(M25&lt;P16,P16,M25)</f>
        <v>110</v>
      </c>
      <c r="N26" s="237">
        <f>IF(N25&lt;P16,P16,N25)</f>
        <v>110</v>
      </c>
      <c r="O26" s="237">
        <f>IF(O25&lt;P16,P16,O25)</f>
        <v>110</v>
      </c>
      <c r="P26" s="237">
        <f>IF(P25&lt;P16,P16,P25)</f>
        <v>110</v>
      </c>
      <c r="Q26" s="237">
        <f>IF(Q25&lt;P16,P16,Q25)</f>
        <v>110</v>
      </c>
      <c r="R26" s="237">
        <f>IF(R25&lt;P16,P16,R25)</f>
        <v>110</v>
      </c>
      <c r="S26" s="243"/>
    </row>
    <row r="27" spans="1:20" ht="16.2" thickBot="1" x14ac:dyDescent="0.35">
      <c r="B27" s="253" t="s">
        <v>146</v>
      </c>
      <c r="C27" s="82"/>
      <c r="D27" s="247" t="s">
        <v>129</v>
      </c>
      <c r="E27" s="159"/>
      <c r="F27" s="257">
        <v>33</v>
      </c>
      <c r="G27" s="160">
        <f t="shared" si="1"/>
        <v>0</v>
      </c>
      <c r="I27" s="357" t="s">
        <v>133</v>
      </c>
      <c r="J27" s="358"/>
      <c r="K27" s="359"/>
      <c r="L27" s="237">
        <f>IF(L24=0,L24,L26)</f>
        <v>0</v>
      </c>
      <c r="M27" s="237">
        <f t="shared" ref="M27:R27" si="2">IF(M24=0,M24,M26)</f>
        <v>0</v>
      </c>
      <c r="N27" s="237">
        <f t="shared" si="2"/>
        <v>0</v>
      </c>
      <c r="O27" s="237">
        <f t="shared" si="2"/>
        <v>0</v>
      </c>
      <c r="P27" s="237">
        <f t="shared" si="2"/>
        <v>0</v>
      </c>
      <c r="Q27" s="237">
        <f t="shared" si="2"/>
        <v>0</v>
      </c>
      <c r="R27" s="237">
        <f t="shared" si="2"/>
        <v>0</v>
      </c>
      <c r="S27" s="241">
        <f>L27+M27+N27+O27+P27+Q27+R27</f>
        <v>0</v>
      </c>
    </row>
    <row r="28" spans="1:20" ht="15" thickBot="1" x14ac:dyDescent="0.35">
      <c r="A28" s="10"/>
      <c r="B28" s="254" t="s">
        <v>32</v>
      </c>
      <c r="C28" s="41"/>
      <c r="D28" s="90" t="s">
        <v>33</v>
      </c>
      <c r="E28" s="159"/>
      <c r="F28" s="257">
        <v>55</v>
      </c>
      <c r="G28" s="160">
        <f t="shared" si="1"/>
        <v>0</v>
      </c>
      <c r="I28" s="234" t="s">
        <v>43</v>
      </c>
      <c r="J28" s="235"/>
      <c r="K28" s="236"/>
      <c r="L28" s="236">
        <v>5</v>
      </c>
      <c r="M28" s="35"/>
      <c r="N28" s="240">
        <f>L28*M28</f>
        <v>0</v>
      </c>
      <c r="O28" s="26"/>
      <c r="Q28" s="27"/>
      <c r="R28" s="5"/>
      <c r="S28" s="149"/>
      <c r="T28" s="2"/>
    </row>
    <row r="29" spans="1:20" ht="16.2" thickBot="1" x14ac:dyDescent="0.35">
      <c r="A29" s="10"/>
      <c r="B29" s="255" t="s">
        <v>34</v>
      </c>
      <c r="C29" s="39"/>
      <c r="D29" s="252" t="s">
        <v>135</v>
      </c>
      <c r="E29" s="159"/>
      <c r="F29" s="258">
        <v>83</v>
      </c>
      <c r="G29" s="160">
        <f t="shared" si="1"/>
        <v>0</v>
      </c>
      <c r="I29" s="40"/>
      <c r="J29" s="361" t="s">
        <v>124</v>
      </c>
      <c r="K29" s="361"/>
      <c r="L29" s="361"/>
      <c r="M29" s="361"/>
      <c r="N29" s="361"/>
      <c r="O29" s="361"/>
      <c r="P29" s="361"/>
      <c r="Q29" s="40"/>
      <c r="R29" s="40"/>
    </row>
    <row r="30" spans="1:20" ht="15" thickBot="1" x14ac:dyDescent="0.35">
      <c r="A30" s="10"/>
      <c r="B30" s="162"/>
      <c r="C30" s="16"/>
      <c r="D30" s="110"/>
      <c r="E30" s="362"/>
      <c r="F30" s="364"/>
      <c r="G30" s="366"/>
      <c r="I30" s="40"/>
      <c r="J30" s="292"/>
      <c r="K30" s="292"/>
      <c r="L30" s="293" t="s">
        <v>36</v>
      </c>
      <c r="M30" s="292"/>
      <c r="N30" s="294"/>
      <c r="O30" s="294"/>
      <c r="P30" s="294"/>
      <c r="Q30" s="40"/>
      <c r="R30" s="26"/>
    </row>
    <row r="31" spans="1:20" ht="15" thickBot="1" x14ac:dyDescent="0.35">
      <c r="A31" s="10"/>
      <c r="B31" s="127"/>
      <c r="C31" s="141"/>
      <c r="D31" s="180"/>
      <c r="E31" s="363"/>
      <c r="F31" s="365"/>
      <c r="G31" s="367"/>
      <c r="H31" s="4"/>
      <c r="I31" s="368" t="s">
        <v>35</v>
      </c>
      <c r="J31" s="369"/>
      <c r="K31" s="218" t="s">
        <v>3</v>
      </c>
      <c r="L31" s="295"/>
      <c r="M31" s="296">
        <v>11</v>
      </c>
      <c r="N31" s="297" t="s">
        <v>25</v>
      </c>
      <c r="O31" s="220"/>
      <c r="P31" s="298">
        <v>110</v>
      </c>
      <c r="Q31" s="221"/>
      <c r="R31" s="230"/>
    </row>
    <row r="32" spans="1:20" ht="15" thickBot="1" x14ac:dyDescent="0.35">
      <c r="B32" s="11"/>
      <c r="D32" s="17"/>
      <c r="E32" s="17"/>
      <c r="F32" s="259" t="s">
        <v>38</v>
      </c>
      <c r="G32" s="260">
        <f>SUM(G24:G31)</f>
        <v>0</v>
      </c>
      <c r="I32" s="297" t="s">
        <v>125</v>
      </c>
      <c r="J32" s="299"/>
      <c r="K32" s="223"/>
      <c r="L32" s="155" t="s">
        <v>116</v>
      </c>
      <c r="M32" s="155" t="s">
        <v>117</v>
      </c>
      <c r="N32" s="155" t="s">
        <v>118</v>
      </c>
      <c r="O32" s="155" t="s">
        <v>119</v>
      </c>
      <c r="P32" s="155" t="s">
        <v>120</v>
      </c>
      <c r="Q32" s="155" t="s">
        <v>121</v>
      </c>
      <c r="R32" s="155" t="s">
        <v>122</v>
      </c>
    </row>
    <row r="33" spans="2:19" ht="15" thickBot="1" x14ac:dyDescent="0.35">
      <c r="B33" s="234" t="s">
        <v>170</v>
      </c>
      <c r="C33" s="187"/>
      <c r="D33" s="261"/>
      <c r="E33" s="261"/>
      <c r="F33" s="262"/>
      <c r="G33" s="263"/>
      <c r="I33" s="225" t="s">
        <v>37</v>
      </c>
      <c r="J33" s="226"/>
      <c r="K33" s="226"/>
      <c r="L33" s="201"/>
      <c r="M33" s="202"/>
      <c r="N33" s="202"/>
      <c r="O33" s="203"/>
      <c r="P33" s="204"/>
      <c r="Q33" s="205"/>
      <c r="R33" s="200"/>
    </row>
    <row r="34" spans="2:19" ht="15" thickBot="1" x14ac:dyDescent="0.35">
      <c r="B34" s="124"/>
      <c r="C34" s="40"/>
      <c r="D34" s="261"/>
      <c r="E34" s="372" t="s">
        <v>143</v>
      </c>
      <c r="F34" s="373"/>
      <c r="G34" s="374"/>
      <c r="I34" s="143" t="s">
        <v>131</v>
      </c>
      <c r="J34" s="229"/>
      <c r="K34" s="229"/>
      <c r="L34" s="300">
        <f>L33*M31</f>
        <v>0</v>
      </c>
      <c r="M34" s="300">
        <f>M33*M31</f>
        <v>0</v>
      </c>
      <c r="N34" s="300">
        <f>N33*M31</f>
        <v>0</v>
      </c>
      <c r="O34" s="300">
        <f>O33*M31</f>
        <v>0</v>
      </c>
      <c r="P34" s="300">
        <f>P33*M31</f>
        <v>0</v>
      </c>
      <c r="Q34" s="300">
        <f>Q33*M31</f>
        <v>0</v>
      </c>
      <c r="R34" s="300">
        <f>R33*M31</f>
        <v>0</v>
      </c>
      <c r="S34" s="40"/>
    </row>
    <row r="35" spans="2:19" ht="15" thickBot="1" x14ac:dyDescent="0.35">
      <c r="B35" s="234" t="s">
        <v>142</v>
      </c>
      <c r="C35" s="235"/>
      <c r="D35" s="264">
        <v>33</v>
      </c>
      <c r="E35" s="265"/>
      <c r="F35" s="35"/>
      <c r="G35" s="265">
        <f>F35*D35</f>
        <v>0</v>
      </c>
      <c r="H35" s="4"/>
      <c r="I35" s="230" t="s">
        <v>132</v>
      </c>
      <c r="J35" s="230"/>
      <c r="K35" s="187"/>
      <c r="L35" s="237">
        <f>IF(L34&lt;P31,P31,L34)</f>
        <v>110</v>
      </c>
      <c r="M35" s="237">
        <f>IF(M34&lt;P31,P31,M34)</f>
        <v>110</v>
      </c>
      <c r="N35" s="237">
        <f>IF(N34&lt;P31,P31,N34)</f>
        <v>110</v>
      </c>
      <c r="O35" s="237">
        <f>IF(O34&lt;P31,P31,O34)</f>
        <v>110</v>
      </c>
      <c r="P35" s="237">
        <f>IF(P34&lt;P31,P31,P34)</f>
        <v>110</v>
      </c>
      <c r="Q35" s="237">
        <f>IF(Q34&lt;P31,P31,Q34)</f>
        <v>110</v>
      </c>
      <c r="R35" s="237">
        <f>IF(R34&lt;P31,P31,R34)</f>
        <v>110</v>
      </c>
      <c r="S35" s="40"/>
    </row>
    <row r="36" spans="2:19" ht="15" thickBot="1" x14ac:dyDescent="0.35">
      <c r="B36" s="266" t="s">
        <v>144</v>
      </c>
      <c r="C36" s="267"/>
      <c r="D36" s="264">
        <v>55</v>
      </c>
      <c r="E36" s="258"/>
      <c r="F36" s="34"/>
      <c r="G36" s="265">
        <f>F36*D36</f>
        <v>0</v>
      </c>
      <c r="H36" s="4"/>
      <c r="I36" s="357" t="s">
        <v>133</v>
      </c>
      <c r="J36" s="358"/>
      <c r="K36" s="359"/>
      <c r="L36" s="237">
        <f t="shared" ref="L36:R36" si="3">IF(L33=0,L33,L35)</f>
        <v>0</v>
      </c>
      <c r="M36" s="237">
        <f t="shared" si="3"/>
        <v>0</v>
      </c>
      <c r="N36" s="237">
        <f t="shared" si="3"/>
        <v>0</v>
      </c>
      <c r="O36" s="237">
        <f t="shared" si="3"/>
        <v>0</v>
      </c>
      <c r="P36" s="237">
        <f t="shared" si="3"/>
        <v>0</v>
      </c>
      <c r="Q36" s="237">
        <f t="shared" si="3"/>
        <v>0</v>
      </c>
      <c r="R36" s="237">
        <f t="shared" si="3"/>
        <v>0</v>
      </c>
      <c r="S36" s="241">
        <f>L36+M36+N36+O36+P36+Q36+R36</f>
        <v>0</v>
      </c>
    </row>
    <row r="37" spans="2:19" ht="15" thickBot="1" x14ac:dyDescent="0.35">
      <c r="B37" s="125" t="s">
        <v>171</v>
      </c>
      <c r="C37" s="39"/>
      <c r="D37" s="268">
        <v>83</v>
      </c>
      <c r="E37" s="258"/>
      <c r="F37" s="34"/>
      <c r="G37" s="265">
        <f>F37*D37</f>
        <v>0</v>
      </c>
      <c r="H37" s="4"/>
      <c r="I37" s="234" t="s">
        <v>43</v>
      </c>
      <c r="J37" s="235"/>
      <c r="K37" s="236"/>
      <c r="L37" s="236">
        <v>5</v>
      </c>
      <c r="M37" s="35"/>
      <c r="N37" s="240">
        <f>L37*M37</f>
        <v>0</v>
      </c>
      <c r="O37" s="168"/>
      <c r="P37" s="301"/>
      <c r="Q37" s="301"/>
      <c r="R37" s="40"/>
      <c r="S37" s="40"/>
    </row>
    <row r="38" spans="2:19" ht="15" thickBot="1" x14ac:dyDescent="0.35">
      <c r="B38" s="11"/>
      <c r="D38" s="4"/>
      <c r="E38" s="4"/>
      <c r="F38" s="259" t="s">
        <v>38</v>
      </c>
      <c r="G38" s="269">
        <f>SUM(G35:G37)</f>
        <v>0</v>
      </c>
      <c r="H38" s="4"/>
      <c r="I38" s="23"/>
      <c r="J38" s="23"/>
      <c r="K38" s="167"/>
      <c r="L38" s="168"/>
      <c r="M38" s="168"/>
      <c r="N38" s="168"/>
      <c r="O38" s="168"/>
      <c r="P38" s="31"/>
      <c r="Q38" s="31"/>
    </row>
    <row r="39" spans="2:19" ht="16.2" thickBot="1" x14ac:dyDescent="0.35">
      <c r="B39" s="234" t="s">
        <v>145</v>
      </c>
      <c r="C39" s="187"/>
      <c r="D39" s="261"/>
      <c r="E39" s="270"/>
      <c r="F39" s="271"/>
      <c r="G39" s="271"/>
      <c r="H39" s="4"/>
      <c r="I39" s="40"/>
      <c r="J39" s="361" t="s">
        <v>136</v>
      </c>
      <c r="K39" s="361"/>
      <c r="L39" s="361"/>
      <c r="M39" s="361"/>
      <c r="N39" s="361"/>
      <c r="O39" s="361"/>
      <c r="P39" s="361"/>
      <c r="Q39" s="40"/>
      <c r="R39" s="40"/>
    </row>
    <row r="40" spans="2:19" ht="15" thickBot="1" x14ac:dyDescent="0.35">
      <c r="B40" s="40"/>
      <c r="C40" s="124"/>
      <c r="D40" s="272"/>
      <c r="E40" s="372" t="s">
        <v>143</v>
      </c>
      <c r="F40" s="373"/>
      <c r="G40" s="374"/>
      <c r="I40" s="40"/>
      <c r="J40" s="292"/>
      <c r="K40" s="292"/>
      <c r="L40" s="293" t="s">
        <v>137</v>
      </c>
      <c r="M40" s="292"/>
      <c r="N40" s="294"/>
      <c r="O40" s="294"/>
      <c r="P40" s="294"/>
      <c r="Q40" s="40"/>
      <c r="R40" s="26"/>
    </row>
    <row r="41" spans="2:19" ht="15" thickBot="1" x14ac:dyDescent="0.35">
      <c r="B41" s="273" t="s">
        <v>166</v>
      </c>
      <c r="C41" s="39"/>
      <c r="D41" s="274">
        <v>22</v>
      </c>
      <c r="E41" s="265"/>
      <c r="F41" s="35"/>
      <c r="G41" s="256">
        <f>D41*F41</f>
        <v>0</v>
      </c>
      <c r="I41" s="368" t="s">
        <v>35</v>
      </c>
      <c r="J41" s="369"/>
      <c r="K41" s="218" t="s">
        <v>3</v>
      </c>
      <c r="L41" s="295"/>
      <c r="M41" s="296">
        <v>11</v>
      </c>
      <c r="N41" s="297" t="s">
        <v>25</v>
      </c>
      <c r="O41" s="220"/>
      <c r="P41" s="298">
        <v>110</v>
      </c>
      <c r="Q41" s="221"/>
      <c r="R41" s="230"/>
    </row>
    <row r="42" spans="2:19" ht="15" thickBot="1" x14ac:dyDescent="0.35">
      <c r="B42" s="234" t="s">
        <v>142</v>
      </c>
      <c r="C42" s="235"/>
      <c r="D42" s="264">
        <v>33</v>
      </c>
      <c r="E42" s="265"/>
      <c r="F42" s="35"/>
      <c r="G42" s="265">
        <f>F42*D42</f>
        <v>0</v>
      </c>
      <c r="I42" s="297" t="s">
        <v>125</v>
      </c>
      <c r="J42" s="299"/>
      <c r="K42" s="223"/>
      <c r="L42" s="155" t="s">
        <v>116</v>
      </c>
      <c r="M42" s="155" t="s">
        <v>117</v>
      </c>
      <c r="N42" s="155" t="s">
        <v>118</v>
      </c>
      <c r="O42" s="155" t="s">
        <v>119</v>
      </c>
      <c r="P42" s="155" t="s">
        <v>120</v>
      </c>
      <c r="Q42" s="155" t="s">
        <v>121</v>
      </c>
      <c r="R42" s="155" t="s">
        <v>122</v>
      </c>
    </row>
    <row r="43" spans="2:19" ht="15" thickBot="1" x14ac:dyDescent="0.35">
      <c r="B43" s="266" t="s">
        <v>144</v>
      </c>
      <c r="C43" s="267"/>
      <c r="D43" s="264">
        <v>55</v>
      </c>
      <c r="E43" s="258"/>
      <c r="F43" s="34"/>
      <c r="G43" s="265">
        <f>F43*D43</f>
        <v>0</v>
      </c>
      <c r="I43" s="225" t="s">
        <v>37</v>
      </c>
      <c r="J43" s="226"/>
      <c r="K43" s="226"/>
      <c r="L43" s="201"/>
      <c r="M43" s="202"/>
      <c r="N43" s="202"/>
      <c r="O43" s="203"/>
      <c r="P43" s="204"/>
      <c r="Q43" s="205"/>
      <c r="R43" s="200"/>
    </row>
    <row r="44" spans="2:19" ht="15" thickBot="1" x14ac:dyDescent="0.35">
      <c r="B44" s="125" t="s">
        <v>171</v>
      </c>
      <c r="C44" s="39"/>
      <c r="D44" s="268">
        <v>83</v>
      </c>
      <c r="E44" s="257"/>
      <c r="F44" s="34"/>
      <c r="G44" s="265">
        <f>F44*D44</f>
        <v>0</v>
      </c>
      <c r="I44" s="143" t="s">
        <v>131</v>
      </c>
      <c r="J44" s="229"/>
      <c r="K44" s="229"/>
      <c r="L44" s="300">
        <f>L43*M41</f>
        <v>0</v>
      </c>
      <c r="M44" s="300">
        <f>M43*M41</f>
        <v>0</v>
      </c>
      <c r="N44" s="300">
        <f>N43*M41</f>
        <v>0</v>
      </c>
      <c r="O44" s="300">
        <f>O43*M41</f>
        <v>0</v>
      </c>
      <c r="P44" s="300">
        <f>P43*M41</f>
        <v>0</v>
      </c>
      <c r="Q44" s="300">
        <f>Q43*M41</f>
        <v>0</v>
      </c>
      <c r="R44" s="300">
        <f>R43*M41</f>
        <v>0</v>
      </c>
      <c r="S44" s="40"/>
    </row>
    <row r="45" spans="2:19" ht="15" thickBot="1" x14ac:dyDescent="0.35">
      <c r="E45" s="169"/>
      <c r="F45" s="259" t="s">
        <v>38</v>
      </c>
      <c r="G45" s="269">
        <f>SUM(G41:G44)</f>
        <v>0</v>
      </c>
      <c r="I45" s="230" t="s">
        <v>132</v>
      </c>
      <c r="J45" s="230"/>
      <c r="K45" s="187"/>
      <c r="L45" s="237">
        <f>IF(L44&lt;P41,P41,L44)</f>
        <v>110</v>
      </c>
      <c r="M45" s="237">
        <f>IF(M44&lt;P41,P41,M44)</f>
        <v>110</v>
      </c>
      <c r="N45" s="237">
        <f>IF(N44&lt;P41,P41,N44)</f>
        <v>110</v>
      </c>
      <c r="O45" s="237">
        <f>IF(O44&lt;P41,P41,O44)</f>
        <v>110</v>
      </c>
      <c r="P45" s="237">
        <f>IF(P44&lt;P41,P41,P44)</f>
        <v>110</v>
      </c>
      <c r="Q45" s="237">
        <f>IF(Q44&lt;P41,P41,Q44)</f>
        <v>110</v>
      </c>
      <c r="R45" s="237">
        <f>IF(R44&lt;P41,P41,R44)</f>
        <v>110</v>
      </c>
      <c r="S45" s="40"/>
    </row>
    <row r="46" spans="2:19" ht="15" thickBot="1" x14ac:dyDescent="0.35">
      <c r="E46" s="169"/>
      <c r="F46" s="169"/>
      <c r="G46" s="170"/>
      <c r="I46" s="357" t="s">
        <v>133</v>
      </c>
      <c r="J46" s="358"/>
      <c r="K46" s="359"/>
      <c r="L46" s="237">
        <f>IF(L43=0,L43,L45)</f>
        <v>0</v>
      </c>
      <c r="M46" s="237">
        <f t="shared" ref="M46:R46" si="4">IF(M43=0,M43,M45)</f>
        <v>0</v>
      </c>
      <c r="N46" s="237">
        <f t="shared" si="4"/>
        <v>0</v>
      </c>
      <c r="O46" s="237">
        <f t="shared" si="4"/>
        <v>0</v>
      </c>
      <c r="P46" s="237">
        <f t="shared" si="4"/>
        <v>0</v>
      </c>
      <c r="Q46" s="237">
        <f t="shared" si="4"/>
        <v>0</v>
      </c>
      <c r="R46" s="237">
        <f t="shared" si="4"/>
        <v>0</v>
      </c>
      <c r="S46" s="175">
        <f>L46+M46+N46+O46+P46+Q46+R46</f>
        <v>0</v>
      </c>
    </row>
    <row r="47" spans="2:19" ht="15" thickBot="1" x14ac:dyDescent="0.35">
      <c r="B47" s="234" t="s">
        <v>168</v>
      </c>
      <c r="C47" s="171"/>
      <c r="D47" s="171"/>
      <c r="E47" s="230"/>
      <c r="F47" s="40"/>
      <c r="G47" s="40"/>
      <c r="I47" s="234" t="s">
        <v>43</v>
      </c>
      <c r="J47" s="235"/>
      <c r="K47" s="236"/>
      <c r="L47" s="188">
        <v>5</v>
      </c>
      <c r="M47" s="35"/>
      <c r="N47" s="189">
        <f>L47*M47</f>
        <v>0</v>
      </c>
      <c r="O47" s="168"/>
      <c r="P47" s="31"/>
      <c r="Q47" s="31"/>
    </row>
    <row r="48" spans="2:19" ht="16.2" thickBot="1" x14ac:dyDescent="0.35">
      <c r="B48" s="40"/>
      <c r="C48" s="40"/>
      <c r="D48" s="40"/>
      <c r="E48" s="375" t="s">
        <v>143</v>
      </c>
      <c r="F48" s="373"/>
      <c r="G48" s="374"/>
      <c r="I48" s="230"/>
      <c r="J48" s="376" t="s">
        <v>156</v>
      </c>
      <c r="K48" s="377"/>
      <c r="L48" s="377"/>
      <c r="M48" s="377"/>
      <c r="N48" s="377"/>
      <c r="O48" s="377"/>
      <c r="P48" s="377"/>
      <c r="Q48" s="378"/>
      <c r="R48" s="18"/>
    </row>
    <row r="49" spans="2:19" ht="15" thickBot="1" x14ac:dyDescent="0.35">
      <c r="B49" s="379" t="s">
        <v>169</v>
      </c>
      <c r="C49" s="380"/>
      <c r="D49" s="256">
        <v>33</v>
      </c>
      <c r="E49" s="184"/>
      <c r="F49" s="190"/>
      <c r="G49" s="256">
        <f>D49*F49</f>
        <v>0</v>
      </c>
      <c r="I49" s="3"/>
      <c r="K49" s="302" t="s">
        <v>157</v>
      </c>
      <c r="L49" s="40"/>
      <c r="M49" s="40"/>
      <c r="N49" s="40"/>
      <c r="O49" s="302" t="s">
        <v>158</v>
      </c>
      <c r="P49" s="381" t="s">
        <v>165</v>
      </c>
      <c r="Q49" s="338"/>
      <c r="R49" s="382"/>
    </row>
    <row r="50" spans="2:19" ht="15" thickBot="1" x14ac:dyDescent="0.35">
      <c r="B50" s="370" t="s">
        <v>6</v>
      </c>
      <c r="C50" s="371"/>
      <c r="D50" s="257">
        <v>110</v>
      </c>
      <c r="E50" s="179"/>
      <c r="F50" s="191"/>
      <c r="G50" s="256">
        <f t="shared" ref="G50:G52" si="5">D50*F50</f>
        <v>0</v>
      </c>
      <c r="I50" s="3"/>
      <c r="K50" s="303" t="s">
        <v>159</v>
      </c>
      <c r="L50" s="40"/>
      <c r="M50" s="40"/>
      <c r="N50" s="40"/>
      <c r="O50" s="304">
        <v>165</v>
      </c>
      <c r="Q50" s="177"/>
      <c r="R50" s="10"/>
    </row>
    <row r="51" spans="2:19" ht="15" thickBot="1" x14ac:dyDescent="0.35">
      <c r="B51" s="370" t="s">
        <v>167</v>
      </c>
      <c r="C51" s="371"/>
      <c r="D51" s="257">
        <v>220</v>
      </c>
      <c r="E51" s="179"/>
      <c r="F51" s="191"/>
      <c r="G51" s="256">
        <f t="shared" si="5"/>
        <v>0</v>
      </c>
      <c r="I51" s="3"/>
      <c r="K51" s="303" t="s">
        <v>160</v>
      </c>
      <c r="L51" s="40"/>
      <c r="M51" s="40"/>
      <c r="N51" s="40"/>
      <c r="O51" s="304">
        <v>275</v>
      </c>
      <c r="Q51" s="177"/>
      <c r="R51" s="10"/>
    </row>
    <row r="52" spans="2:19" ht="15" thickBot="1" x14ac:dyDescent="0.35">
      <c r="B52" s="383" t="s">
        <v>7</v>
      </c>
      <c r="C52" s="384"/>
      <c r="D52" s="258">
        <v>275</v>
      </c>
      <c r="E52" s="185"/>
      <c r="F52" s="192"/>
      <c r="G52" s="256">
        <f t="shared" si="5"/>
        <v>0</v>
      </c>
      <c r="I52" s="3"/>
      <c r="K52" s="303" t="s">
        <v>161</v>
      </c>
      <c r="L52" s="40"/>
      <c r="M52" s="40"/>
      <c r="N52" s="40"/>
      <c r="O52" s="304">
        <v>330</v>
      </c>
      <c r="Q52" s="177"/>
      <c r="R52" s="10"/>
    </row>
    <row r="53" spans="2:19" ht="15" thickBot="1" x14ac:dyDescent="0.35">
      <c r="B53" s="11"/>
      <c r="C53" s="11"/>
      <c r="D53" s="4"/>
      <c r="E53" s="186"/>
      <c r="F53" s="259" t="s">
        <v>38</v>
      </c>
      <c r="G53" s="269">
        <f>SUM(G49:G52)</f>
        <v>0</v>
      </c>
      <c r="I53" s="3"/>
      <c r="K53" s="303" t="s">
        <v>162</v>
      </c>
      <c r="L53" s="40"/>
      <c r="M53" s="40"/>
      <c r="N53" s="40"/>
      <c r="O53" s="304">
        <v>385</v>
      </c>
      <c r="Q53" s="177"/>
      <c r="R53" s="10"/>
    </row>
    <row r="54" spans="2:19" ht="15" thickBot="1" x14ac:dyDescent="0.35">
      <c r="D54" s="4"/>
      <c r="F54" s="195"/>
      <c r="I54" s="3"/>
      <c r="K54" s="303" t="s">
        <v>163</v>
      </c>
      <c r="L54" s="40"/>
      <c r="M54" s="40"/>
      <c r="N54" s="40"/>
      <c r="O54" s="304">
        <v>440</v>
      </c>
      <c r="Q54" s="177"/>
      <c r="R54" s="10"/>
    </row>
    <row r="55" spans="2:19" ht="15" thickBot="1" x14ac:dyDescent="0.35">
      <c r="C55" s="181"/>
      <c r="F55" s="182"/>
      <c r="G55" s="114"/>
      <c r="I55" s="13"/>
      <c r="J55" s="6"/>
      <c r="K55" s="305" t="s">
        <v>164</v>
      </c>
      <c r="L55" s="38"/>
      <c r="M55" s="38"/>
      <c r="N55" s="38"/>
      <c r="O55" s="306">
        <v>495</v>
      </c>
      <c r="Q55" s="178"/>
      <c r="R55" s="10"/>
      <c r="S55" s="241">
        <f>Q50*O50+Q51*O51+Q52*O52+Q53*O53+Q54*O54+Q55*O55</f>
        <v>0</v>
      </c>
    </row>
    <row r="56" spans="2:19" ht="15" thickBot="1" x14ac:dyDescent="0.35">
      <c r="C56" s="183"/>
      <c r="I56" s="15"/>
      <c r="J56" s="14"/>
      <c r="K56" s="310" t="s">
        <v>39</v>
      </c>
      <c r="L56" s="368" t="s">
        <v>40</v>
      </c>
      <c r="M56" s="369"/>
      <c r="N56" s="311" t="s">
        <v>41</v>
      </c>
      <c r="O56" s="276"/>
      <c r="P56" s="385" t="s">
        <v>42</v>
      </c>
      <c r="Q56" s="386"/>
      <c r="R56" s="387"/>
    </row>
    <row r="57" spans="2:19" ht="15" thickBot="1" x14ac:dyDescent="0.35">
      <c r="I57" s="388" t="s">
        <v>149</v>
      </c>
      <c r="J57" s="389"/>
      <c r="K57" s="307">
        <f>'Souvenir Order Form'!L61</f>
        <v>0</v>
      </c>
      <c r="L57" s="163"/>
      <c r="M57" s="164"/>
      <c r="N57" s="163"/>
      <c r="O57" s="164"/>
      <c r="P57" s="172"/>
      <c r="Q57" s="174"/>
      <c r="R57" s="173"/>
    </row>
    <row r="58" spans="2:19" ht="15" thickBot="1" x14ac:dyDescent="0.35">
      <c r="E58" s="390" t="s">
        <v>47</v>
      </c>
      <c r="F58" s="391"/>
      <c r="G58" s="392"/>
      <c r="I58" s="388" t="s">
        <v>151</v>
      </c>
      <c r="J58" s="389"/>
      <c r="K58" s="308">
        <v>110</v>
      </c>
      <c r="L58" s="393"/>
      <c r="M58" s="394"/>
      <c r="N58" s="393"/>
      <c r="O58" s="394"/>
      <c r="P58" s="395" t="s">
        <v>152</v>
      </c>
      <c r="Q58" s="396"/>
      <c r="R58" s="397"/>
    </row>
    <row r="59" spans="2:19" ht="15" thickBot="1" x14ac:dyDescent="0.35">
      <c r="B59" s="275" t="s">
        <v>48</v>
      </c>
      <c r="C59" s="276"/>
      <c r="D59" s="277" t="s">
        <v>8</v>
      </c>
      <c r="E59" s="256">
        <v>55</v>
      </c>
      <c r="F59" s="121"/>
      <c r="G59" s="287">
        <f>E59*F59</f>
        <v>0</v>
      </c>
      <c r="I59" s="388" t="s">
        <v>44</v>
      </c>
      <c r="J59" s="389"/>
      <c r="K59" s="307">
        <f>G32+G38+G45+G53+G65+S22+S27+N28+S36+N37+S46+N47+S55+K57+K58</f>
        <v>110</v>
      </c>
      <c r="L59" s="393"/>
      <c r="M59" s="394"/>
      <c r="N59" s="393"/>
      <c r="O59" s="394"/>
      <c r="P59" s="395"/>
      <c r="Q59" s="396"/>
      <c r="R59" s="397"/>
    </row>
    <row r="60" spans="2:19" ht="15" thickBot="1" x14ac:dyDescent="0.35">
      <c r="B60" s="278" t="s">
        <v>50</v>
      </c>
      <c r="C60" s="279"/>
      <c r="D60" s="280" t="s">
        <v>9</v>
      </c>
      <c r="E60" s="257">
        <v>77</v>
      </c>
      <c r="F60" s="122"/>
      <c r="G60" s="288">
        <f>E60*F60</f>
        <v>0</v>
      </c>
      <c r="I60" s="388" t="s">
        <v>153</v>
      </c>
      <c r="J60" s="389"/>
      <c r="K60" s="309">
        <f>(G32+G38+G45)+((G53+S22+S27+N28+S36+N37+S46+N47+S55)/3)+K57+K58</f>
        <v>110</v>
      </c>
      <c r="L60" s="398"/>
      <c r="M60" s="399"/>
      <c r="N60" s="393"/>
      <c r="O60" s="394"/>
      <c r="P60" s="400" t="s">
        <v>154</v>
      </c>
      <c r="Q60" s="401"/>
      <c r="R60" s="402"/>
    </row>
    <row r="61" spans="2:19" ht="15" thickBot="1" x14ac:dyDescent="0.35">
      <c r="B61" s="275" t="s">
        <v>51</v>
      </c>
      <c r="C61" s="276"/>
      <c r="D61" s="277" t="s">
        <v>8</v>
      </c>
      <c r="E61" s="256">
        <v>55</v>
      </c>
      <c r="F61" s="121"/>
      <c r="G61" s="287">
        <f>E61*F61</f>
        <v>0</v>
      </c>
      <c r="I61" s="388" t="s">
        <v>45</v>
      </c>
      <c r="J61" s="389"/>
      <c r="K61" s="309">
        <f>K59-K60</f>
        <v>0</v>
      </c>
      <c r="L61" s="393"/>
      <c r="M61" s="394"/>
      <c r="N61" s="393"/>
      <c r="O61" s="394"/>
      <c r="P61" s="400" t="s">
        <v>155</v>
      </c>
      <c r="Q61" s="401"/>
      <c r="R61" s="402"/>
      <c r="S61" s="5"/>
    </row>
    <row r="62" spans="2:19" ht="15" thickBot="1" x14ac:dyDescent="0.35">
      <c r="B62" s="281" t="s">
        <v>53</v>
      </c>
      <c r="C62" s="282"/>
      <c r="D62" s="280" t="s">
        <v>9</v>
      </c>
      <c r="E62" s="258">
        <v>77</v>
      </c>
      <c r="F62" s="123"/>
      <c r="G62" s="289">
        <f>E62*F62</f>
        <v>0</v>
      </c>
      <c r="H62" s="11"/>
    </row>
    <row r="63" spans="2:19" x14ac:dyDescent="0.3">
      <c r="B63" s="81" t="s">
        <v>55</v>
      </c>
      <c r="C63" s="82"/>
      <c r="D63" s="277"/>
      <c r="E63" s="257"/>
      <c r="F63" s="193"/>
      <c r="G63" s="288"/>
      <c r="H63" s="40"/>
      <c r="I63" s="32"/>
      <c r="J63" s="33"/>
      <c r="K63" s="32"/>
      <c r="L63" s="32"/>
      <c r="M63" s="32"/>
      <c r="N63" s="32"/>
      <c r="O63" s="32"/>
      <c r="P63" s="32"/>
      <c r="Q63" s="30"/>
    </row>
    <row r="64" spans="2:19" ht="15" thickBot="1" x14ac:dyDescent="0.35">
      <c r="B64" s="252" t="s">
        <v>56</v>
      </c>
      <c r="C64" s="39"/>
      <c r="D64" s="283"/>
      <c r="E64" s="284"/>
      <c r="F64" s="194"/>
      <c r="G64" s="39"/>
      <c r="H64" s="40"/>
      <c r="I64" s="312" t="s">
        <v>46</v>
      </c>
      <c r="J64" s="313"/>
      <c r="K64" s="312"/>
      <c r="L64" s="312"/>
      <c r="M64" s="312"/>
      <c r="N64" s="312"/>
      <c r="O64" s="312"/>
      <c r="P64" s="312"/>
      <c r="Q64" s="314"/>
      <c r="S64" s="5"/>
    </row>
    <row r="65" spans="2:17" ht="15" thickBot="1" x14ac:dyDescent="0.35">
      <c r="B65" s="40" t="s">
        <v>48</v>
      </c>
      <c r="C65" s="285" t="s">
        <v>57</v>
      </c>
      <c r="D65" s="40"/>
      <c r="E65" s="40"/>
      <c r="F65" s="291" t="s">
        <v>38</v>
      </c>
      <c r="G65" s="290">
        <f>G59+G60+G61+G62</f>
        <v>0</v>
      </c>
      <c r="H65" s="40"/>
      <c r="I65" s="301"/>
      <c r="J65" s="254"/>
      <c r="K65" s="254"/>
      <c r="L65" s="254"/>
      <c r="M65" s="254"/>
      <c r="N65" s="254"/>
      <c r="O65" s="254"/>
      <c r="P65" s="254"/>
      <c r="Q65" s="224"/>
    </row>
    <row r="66" spans="2:17" ht="15" thickBot="1" x14ac:dyDescent="0.35">
      <c r="B66" s="40" t="s">
        <v>51</v>
      </c>
      <c r="C66" s="286" t="s">
        <v>104</v>
      </c>
      <c r="D66" s="40"/>
      <c r="E66" s="40"/>
      <c r="H66" s="40"/>
      <c r="I66" s="301" t="s">
        <v>150</v>
      </c>
      <c r="J66" s="254"/>
      <c r="K66" s="254"/>
      <c r="L66" s="254"/>
      <c r="M66" s="254"/>
      <c r="N66" s="254"/>
      <c r="O66" s="254"/>
      <c r="P66" s="254"/>
      <c r="Q66" s="254"/>
    </row>
    <row r="67" spans="2:17" x14ac:dyDescent="0.3">
      <c r="I67" s="301" t="s">
        <v>49</v>
      </c>
      <c r="J67" s="301"/>
      <c r="K67" s="301"/>
      <c r="L67" s="301"/>
      <c r="M67" s="301"/>
      <c r="N67" s="301"/>
      <c r="O67" s="40"/>
      <c r="P67" s="40"/>
      <c r="Q67" s="40"/>
    </row>
    <row r="68" spans="2:17" ht="15" thickBot="1" x14ac:dyDescent="0.35">
      <c r="I68" s="40"/>
      <c r="J68" s="40"/>
      <c r="K68" s="40"/>
      <c r="L68" s="40"/>
      <c r="M68" s="40"/>
      <c r="N68" s="40"/>
      <c r="O68" s="40"/>
      <c r="P68" s="40"/>
      <c r="Q68" s="40"/>
    </row>
    <row r="69" spans="2:17" ht="15" thickBot="1" x14ac:dyDescent="0.35">
      <c r="I69" s="315" t="s">
        <v>52</v>
      </c>
      <c r="J69" s="316"/>
      <c r="K69" s="316"/>
      <c r="L69" s="316"/>
      <c r="M69" s="316"/>
      <c r="N69" s="316"/>
      <c r="O69" s="316"/>
      <c r="P69" s="316"/>
      <c r="Q69" s="317"/>
    </row>
    <row r="70" spans="2:17" ht="15" thickBot="1" x14ac:dyDescent="0.35">
      <c r="I70" s="318" t="s">
        <v>54</v>
      </c>
      <c r="J70" s="42"/>
      <c r="K70" s="319" t="s">
        <v>139</v>
      </c>
      <c r="L70" s="176"/>
      <c r="M70" s="43"/>
      <c r="N70" s="43"/>
      <c r="O70" s="43"/>
      <c r="P70" s="43"/>
      <c r="Q70" s="29"/>
    </row>
    <row r="73" spans="2:17" x14ac:dyDescent="0.3">
      <c r="I73" s="404"/>
      <c r="J73" s="404"/>
      <c r="K73" s="404"/>
      <c r="L73" s="404"/>
      <c r="M73" s="404"/>
      <c r="N73" s="404"/>
      <c r="O73" s="404"/>
      <c r="P73" s="404"/>
      <c r="Q73" s="208"/>
    </row>
    <row r="74" spans="2:17" x14ac:dyDescent="0.3">
      <c r="I74" s="206"/>
      <c r="J74" s="206"/>
      <c r="K74" s="206"/>
      <c r="L74" s="206"/>
      <c r="M74" s="206"/>
      <c r="N74" s="209"/>
      <c r="O74" s="209"/>
      <c r="P74" s="210"/>
      <c r="Q74" s="195"/>
    </row>
    <row r="75" spans="2:17" x14ac:dyDescent="0.3">
      <c r="I75" s="40" t="s">
        <v>175</v>
      </c>
      <c r="J75" s="40"/>
      <c r="K75" s="40"/>
      <c r="L75" s="40"/>
      <c r="M75" s="40"/>
      <c r="N75" s="40"/>
      <c r="O75" s="40"/>
      <c r="P75" s="40"/>
      <c r="Q75" s="40"/>
    </row>
    <row r="76" spans="2:17" ht="15" thickBot="1" x14ac:dyDescent="0.35">
      <c r="I76" s="40" t="s">
        <v>58</v>
      </c>
      <c r="J76" s="40"/>
      <c r="K76" s="40"/>
      <c r="L76" s="40"/>
      <c r="M76" s="40"/>
      <c r="N76" s="40" t="s">
        <v>59</v>
      </c>
      <c r="O76" s="40"/>
      <c r="P76" s="40"/>
      <c r="Q76" s="40"/>
    </row>
    <row r="77" spans="2:17" ht="15" thickBot="1" x14ac:dyDescent="0.35">
      <c r="I77" s="61" t="s">
        <v>60</v>
      </c>
      <c r="J77" s="62"/>
      <c r="K77" s="63"/>
      <c r="L77" s="405"/>
      <c r="M77" s="405"/>
      <c r="N77" s="405"/>
      <c r="O77" s="406"/>
      <c r="P77" s="60" t="s">
        <v>61</v>
      </c>
      <c r="Q77" s="142"/>
    </row>
    <row r="80" spans="2:17" x14ac:dyDescent="0.3">
      <c r="Q80" s="150"/>
    </row>
    <row r="85" spans="2:7" x14ac:dyDescent="0.3">
      <c r="E85" s="403"/>
      <c r="F85" s="403"/>
      <c r="G85" s="403"/>
    </row>
    <row r="86" spans="2:7" x14ac:dyDescent="0.3">
      <c r="B86" s="11"/>
      <c r="D86" s="4"/>
      <c r="E86" s="156"/>
      <c r="F86" s="157"/>
      <c r="G86" s="158"/>
    </row>
    <row r="88" spans="2:7" x14ac:dyDescent="0.3">
      <c r="B88" s="120" t="s">
        <v>179</v>
      </c>
      <c r="C88" s="120"/>
      <c r="D88" s="120"/>
    </row>
  </sheetData>
  <sheetProtection selectLockedCells="1"/>
  <mergeCells count="62">
    <mergeCell ref="E85:G85"/>
    <mergeCell ref="I61:J61"/>
    <mergeCell ref="L61:M61"/>
    <mergeCell ref="N61:O61"/>
    <mergeCell ref="P61:R61"/>
    <mergeCell ref="I73:P73"/>
    <mergeCell ref="L77:O77"/>
    <mergeCell ref="I59:J59"/>
    <mergeCell ref="L59:M59"/>
    <mergeCell ref="N59:O59"/>
    <mergeCell ref="P59:R59"/>
    <mergeCell ref="I60:J60"/>
    <mergeCell ref="L60:M60"/>
    <mergeCell ref="N60:O60"/>
    <mergeCell ref="P60:R60"/>
    <mergeCell ref="B52:C52"/>
    <mergeCell ref="L56:M56"/>
    <mergeCell ref="P56:R56"/>
    <mergeCell ref="I57:J57"/>
    <mergeCell ref="E58:G58"/>
    <mergeCell ref="I58:J58"/>
    <mergeCell ref="L58:M58"/>
    <mergeCell ref="N58:O58"/>
    <mergeCell ref="P58:R58"/>
    <mergeCell ref="B51:C51"/>
    <mergeCell ref="E34:G34"/>
    <mergeCell ref="I36:K36"/>
    <mergeCell ref="J39:P39"/>
    <mergeCell ref="E40:G40"/>
    <mergeCell ref="I41:J41"/>
    <mergeCell ref="I46:K46"/>
    <mergeCell ref="E48:G48"/>
    <mergeCell ref="J48:Q48"/>
    <mergeCell ref="B49:C49"/>
    <mergeCell ref="P49:R49"/>
    <mergeCell ref="B50:C50"/>
    <mergeCell ref="D23:F23"/>
    <mergeCell ref="I27:K27"/>
    <mergeCell ref="J29:P29"/>
    <mergeCell ref="E30:E31"/>
    <mergeCell ref="F30:F31"/>
    <mergeCell ref="G30:G31"/>
    <mergeCell ref="I31:J31"/>
    <mergeCell ref="L12:M12"/>
    <mergeCell ref="J13:P13"/>
    <mergeCell ref="J14:P14"/>
    <mergeCell ref="M17:R17"/>
    <mergeCell ref="B22:D22"/>
    <mergeCell ref="I22:K22"/>
    <mergeCell ref="L6:N6"/>
    <mergeCell ref="I9:J9"/>
    <mergeCell ref="L9:M9"/>
    <mergeCell ref="L10:M10"/>
    <mergeCell ref="I11:J11"/>
    <mergeCell ref="L11:M11"/>
    <mergeCell ref="A1:C6"/>
    <mergeCell ref="D1:K2"/>
    <mergeCell ref="D4:F4"/>
    <mergeCell ref="G4:H4"/>
    <mergeCell ref="D5:F5"/>
    <mergeCell ref="D6:F6"/>
    <mergeCell ref="I6:K6"/>
  </mergeCells>
  <hyperlinks>
    <hyperlink ref="K3" r:id="rId1" xr:uid="{7C6117AD-D858-4A8C-B2F2-D3B0BABBE317}"/>
    <hyperlink ref="I6" r:id="rId2" display="letsbookberwick@gmail.com" xr:uid="{C9702750-A51D-4B2D-B071-7F94F3C4AD00}"/>
    <hyperlink ref="L6" r:id="rId3" xr:uid="{7F8A38F7-5738-43E9-A322-EBD987496DBB}"/>
    <hyperlink ref="C65" r:id="rId4" display="mailto:wscounty.archery@gmail.com" xr:uid="{4A6FECA5-AB85-4E7B-B703-B2BABD0CC89A}"/>
    <hyperlink ref="C66" r:id="rId5" xr:uid="{FDF5C58B-F7EA-4F45-B014-FB28F1532FD2}"/>
  </hyperlinks>
  <printOptions horizontalCentered="1" verticalCentered="1" gridLines="1"/>
  <pageMargins left="0.70866141732283472" right="0.70866141732283472" top="0.74803149606299213" bottom="0.74803149606299213" header="0.31496062992125984" footer="0.31496062992125984"/>
  <pageSetup paperSize="9" scale="66" fitToHeight="2" orientation="landscape" r:id="rId6"/>
  <headerFooter>
    <oddHeader>&amp;A</oddHeader>
    <oddFooter>&amp;F</oddFooter>
  </headerFooter>
  <rowBreaks count="1" manualBreakCount="1">
    <brk id="37" max="16383" man="1"/>
  </rowBreaks>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7FEB4-B13B-40B7-966E-1769741D6044}">
  <sheetPr>
    <tabColor rgb="FFFFC000"/>
    <pageSetUpPr fitToPage="1"/>
  </sheetPr>
  <dimension ref="B1:R71"/>
  <sheetViews>
    <sheetView topLeftCell="A58" zoomScaleNormal="100" workbookViewId="0">
      <selection activeCell="D72" sqref="D72"/>
    </sheetView>
  </sheetViews>
  <sheetFormatPr defaultRowHeight="14.4" x14ac:dyDescent="0.3"/>
  <sheetData>
    <row r="1" spans="2:18" ht="15" thickBot="1" x14ac:dyDescent="0.35"/>
    <row r="2" spans="2:18" ht="23.4" x14ac:dyDescent="0.45">
      <c r="F2" s="52"/>
      <c r="G2" s="53"/>
      <c r="H2" s="49" t="s">
        <v>62</v>
      </c>
      <c r="I2" s="49"/>
      <c r="J2" s="49"/>
      <c r="K2" s="49"/>
      <c r="L2" s="49"/>
      <c r="M2" s="54"/>
    </row>
    <row r="3" spans="2:18" ht="23.4" x14ac:dyDescent="0.45">
      <c r="F3" s="55"/>
      <c r="G3" s="56"/>
      <c r="H3" s="50"/>
      <c r="I3" s="50"/>
      <c r="J3" s="50"/>
      <c r="K3" s="50"/>
      <c r="L3" s="50"/>
      <c r="M3" s="57"/>
    </row>
    <row r="4" spans="2:18" ht="24" thickBot="1" x14ac:dyDescent="0.5">
      <c r="F4" s="64"/>
      <c r="G4" s="65"/>
      <c r="H4" s="66" t="s">
        <v>63</v>
      </c>
      <c r="I4" s="67"/>
      <c r="J4" s="51"/>
      <c r="K4" s="51"/>
      <c r="L4" s="51"/>
      <c r="M4" s="58"/>
    </row>
    <row r="7" spans="2:18" ht="15" thickBot="1" x14ac:dyDescent="0.35"/>
    <row r="8" spans="2:18" x14ac:dyDescent="0.3">
      <c r="B8" s="69" t="s">
        <v>64</v>
      </c>
      <c r="C8" s="70"/>
      <c r="D8" s="70"/>
      <c r="E8" s="70"/>
      <c r="F8" s="70"/>
      <c r="G8" s="70"/>
      <c r="H8" s="70"/>
      <c r="I8" s="70"/>
      <c r="J8" s="70"/>
      <c r="K8" s="70"/>
      <c r="L8" s="70"/>
      <c r="M8" s="70"/>
      <c r="N8" s="70"/>
      <c r="O8" s="70"/>
      <c r="P8" s="70"/>
      <c r="Q8" s="70"/>
      <c r="R8" s="71"/>
    </row>
    <row r="9" spans="2:18" x14ac:dyDescent="0.3">
      <c r="B9" s="72" t="s">
        <v>65</v>
      </c>
      <c r="C9" s="68"/>
      <c r="D9" s="68"/>
      <c r="E9" s="68"/>
      <c r="F9" s="68"/>
      <c r="G9" s="68"/>
      <c r="H9" s="68"/>
      <c r="I9" s="68"/>
      <c r="J9" s="68"/>
      <c r="K9" s="68"/>
      <c r="L9" s="68"/>
      <c r="M9" s="68"/>
      <c r="N9" s="68"/>
      <c r="O9" s="68"/>
      <c r="P9" s="68"/>
      <c r="Q9" s="68"/>
      <c r="R9" s="73"/>
    </row>
    <row r="10" spans="2:18" x14ac:dyDescent="0.3">
      <c r="B10" s="72" t="s">
        <v>66</v>
      </c>
      <c r="C10" s="68"/>
      <c r="D10" s="68"/>
      <c r="E10" s="68"/>
      <c r="F10" s="68"/>
      <c r="G10" s="68"/>
      <c r="H10" s="68"/>
      <c r="I10" s="68"/>
      <c r="J10" s="68"/>
      <c r="K10" s="68"/>
      <c r="L10" s="68"/>
      <c r="M10" s="68"/>
      <c r="N10" s="68"/>
      <c r="O10" s="68"/>
      <c r="P10" s="68"/>
      <c r="Q10" s="68"/>
      <c r="R10" s="73"/>
    </row>
    <row r="11" spans="2:18" x14ac:dyDescent="0.3">
      <c r="B11" s="72" t="s">
        <v>126</v>
      </c>
      <c r="C11" s="68"/>
      <c r="D11" s="68"/>
      <c r="E11" s="68"/>
      <c r="F11" s="68"/>
      <c r="G11" s="68"/>
      <c r="H11" s="68"/>
      <c r="I11" s="68"/>
      <c r="J11" s="68"/>
      <c r="K11" s="68"/>
      <c r="L11" s="68"/>
      <c r="M11" s="68"/>
      <c r="N11" s="68"/>
      <c r="O11" s="68"/>
      <c r="P11" s="68"/>
      <c r="Q11" s="68"/>
      <c r="R11" s="73"/>
    </row>
    <row r="12" spans="2:18" ht="15" thickBot="1" x14ac:dyDescent="0.35">
      <c r="B12" s="74" t="s">
        <v>67</v>
      </c>
      <c r="C12" s="75"/>
      <c r="D12" s="75"/>
      <c r="E12" s="75"/>
      <c r="F12" s="75"/>
      <c r="G12" s="75"/>
      <c r="H12" s="75"/>
      <c r="I12" s="75"/>
      <c r="J12" s="75"/>
      <c r="K12" s="75"/>
      <c r="L12" s="75"/>
      <c r="M12" s="75"/>
      <c r="N12" s="75"/>
      <c r="O12" s="75"/>
      <c r="P12" s="75"/>
      <c r="Q12" s="75"/>
      <c r="R12" s="76"/>
    </row>
    <row r="13" spans="2:18" ht="15" thickBot="1" x14ac:dyDescent="0.35"/>
    <row r="14" spans="2:18" ht="21.6" thickBot="1" x14ac:dyDescent="0.45">
      <c r="G14" s="77" t="s">
        <v>68</v>
      </c>
      <c r="H14" s="78"/>
    </row>
    <row r="15" spans="2:18" ht="15" thickBot="1" x14ac:dyDescent="0.35"/>
    <row r="16" spans="2:18" x14ac:dyDescent="0.3">
      <c r="B16" s="12">
        <v>1</v>
      </c>
      <c r="C16" s="9" t="s">
        <v>69</v>
      </c>
      <c r="D16" s="9"/>
      <c r="E16" s="9"/>
      <c r="F16" s="9"/>
      <c r="G16" s="9"/>
      <c r="H16" s="9"/>
      <c r="I16" s="9"/>
      <c r="J16" s="9"/>
      <c r="K16" s="9"/>
      <c r="L16" s="9"/>
      <c r="M16" s="9"/>
      <c r="N16" s="9"/>
      <c r="O16" s="9"/>
      <c r="P16" s="9"/>
      <c r="Q16" s="9"/>
      <c r="R16" s="36"/>
    </row>
    <row r="17" spans="2:18" ht="15.6" x14ac:dyDescent="0.3">
      <c r="B17" s="20"/>
      <c r="C17" s="59" t="s">
        <v>70</v>
      </c>
      <c r="R17" s="10"/>
    </row>
    <row r="18" spans="2:18" ht="15.6" x14ac:dyDescent="0.3">
      <c r="B18" s="20"/>
      <c r="C18" s="59"/>
      <c r="R18" s="10"/>
    </row>
    <row r="19" spans="2:18" x14ac:dyDescent="0.3">
      <c r="B19" s="20">
        <v>2</v>
      </c>
      <c r="C19" s="140" t="s">
        <v>71</v>
      </c>
      <c r="R19" s="10"/>
    </row>
    <row r="20" spans="2:18" x14ac:dyDescent="0.3">
      <c r="B20" s="20"/>
      <c r="C20" s="140"/>
      <c r="R20" s="10"/>
    </row>
    <row r="21" spans="2:18" x14ac:dyDescent="0.3">
      <c r="B21" s="20">
        <v>3</v>
      </c>
      <c r="C21" s="140" t="s">
        <v>72</v>
      </c>
      <c r="R21" s="10"/>
    </row>
    <row r="22" spans="2:18" x14ac:dyDescent="0.3">
      <c r="B22" s="20"/>
      <c r="C22" s="140"/>
      <c r="R22" s="10"/>
    </row>
    <row r="23" spans="2:18" x14ac:dyDescent="0.3">
      <c r="B23" s="20">
        <v>4</v>
      </c>
      <c r="C23" s="140" t="s">
        <v>73</v>
      </c>
      <c r="R23" s="10"/>
    </row>
    <row r="24" spans="2:18" x14ac:dyDescent="0.3">
      <c r="B24" s="20"/>
      <c r="D24" s="4"/>
      <c r="R24" s="10"/>
    </row>
    <row r="25" spans="2:18" x14ac:dyDescent="0.3">
      <c r="B25" s="20">
        <v>5</v>
      </c>
      <c r="C25" t="s">
        <v>74</v>
      </c>
      <c r="R25" s="10"/>
    </row>
    <row r="26" spans="2:18" x14ac:dyDescent="0.3">
      <c r="B26" s="20"/>
      <c r="R26" s="10"/>
    </row>
    <row r="27" spans="2:18" x14ac:dyDescent="0.3">
      <c r="B27" s="20">
        <v>6</v>
      </c>
      <c r="C27" t="s">
        <v>75</v>
      </c>
      <c r="R27" s="10"/>
    </row>
    <row r="28" spans="2:18" x14ac:dyDescent="0.3">
      <c r="B28" s="20"/>
      <c r="R28" s="10"/>
    </row>
    <row r="29" spans="2:18" x14ac:dyDescent="0.3">
      <c r="B29" s="20">
        <v>7</v>
      </c>
      <c r="C29" t="s">
        <v>76</v>
      </c>
      <c r="R29" s="10"/>
    </row>
    <row r="30" spans="2:18" x14ac:dyDescent="0.3">
      <c r="B30" s="20"/>
      <c r="C30" t="s">
        <v>77</v>
      </c>
      <c r="R30" s="10"/>
    </row>
    <row r="31" spans="2:18" x14ac:dyDescent="0.3">
      <c r="B31" s="20"/>
      <c r="R31" s="10"/>
    </row>
    <row r="32" spans="2:18" x14ac:dyDescent="0.3">
      <c r="B32" s="20">
        <v>8</v>
      </c>
      <c r="C32" t="s">
        <v>78</v>
      </c>
      <c r="R32" s="10"/>
    </row>
    <row r="33" spans="2:18" x14ac:dyDescent="0.3">
      <c r="B33" s="20"/>
      <c r="R33" s="10"/>
    </row>
    <row r="34" spans="2:18" x14ac:dyDescent="0.3">
      <c r="B34" s="20">
        <v>9</v>
      </c>
      <c r="C34" t="s">
        <v>79</v>
      </c>
      <c r="R34" s="10"/>
    </row>
    <row r="35" spans="2:18" x14ac:dyDescent="0.3">
      <c r="B35" s="20"/>
      <c r="R35" s="10"/>
    </row>
    <row r="36" spans="2:18" x14ac:dyDescent="0.3">
      <c r="B36" s="20">
        <v>10</v>
      </c>
      <c r="C36" t="s">
        <v>80</v>
      </c>
      <c r="R36" s="10"/>
    </row>
    <row r="37" spans="2:18" x14ac:dyDescent="0.3">
      <c r="B37" s="20"/>
      <c r="R37" s="10"/>
    </row>
    <row r="38" spans="2:18" x14ac:dyDescent="0.3">
      <c r="B38" s="20">
        <v>11</v>
      </c>
      <c r="C38" t="s">
        <v>127</v>
      </c>
      <c r="R38" s="10"/>
    </row>
    <row r="39" spans="2:18" x14ac:dyDescent="0.3">
      <c r="B39" s="20"/>
      <c r="R39" s="10"/>
    </row>
    <row r="40" spans="2:18" x14ac:dyDescent="0.3">
      <c r="B40" s="20">
        <v>12</v>
      </c>
      <c r="C40" t="s">
        <v>81</v>
      </c>
      <c r="R40" s="10"/>
    </row>
    <row r="41" spans="2:18" x14ac:dyDescent="0.3">
      <c r="B41" s="20"/>
      <c r="R41" s="10"/>
    </row>
    <row r="42" spans="2:18" x14ac:dyDescent="0.3">
      <c r="B42" s="20">
        <v>13</v>
      </c>
      <c r="C42" t="s">
        <v>82</v>
      </c>
      <c r="R42" s="10"/>
    </row>
    <row r="43" spans="2:18" x14ac:dyDescent="0.3">
      <c r="B43" s="20"/>
      <c r="R43" s="10"/>
    </row>
    <row r="44" spans="2:18" x14ac:dyDescent="0.3">
      <c r="B44" s="20">
        <v>14</v>
      </c>
      <c r="C44" t="s">
        <v>83</v>
      </c>
      <c r="R44" s="10"/>
    </row>
    <row r="45" spans="2:18" x14ac:dyDescent="0.3">
      <c r="B45" s="20"/>
      <c r="C45" t="s">
        <v>128</v>
      </c>
      <c r="R45" s="10"/>
    </row>
    <row r="46" spans="2:18" x14ac:dyDescent="0.3">
      <c r="B46" s="20"/>
      <c r="C46" t="s">
        <v>84</v>
      </c>
      <c r="R46" s="10"/>
    </row>
    <row r="47" spans="2:18" x14ac:dyDescent="0.3">
      <c r="B47" s="20">
        <v>15</v>
      </c>
      <c r="C47" t="s">
        <v>85</v>
      </c>
      <c r="R47" s="10"/>
    </row>
    <row r="48" spans="2:18" x14ac:dyDescent="0.3">
      <c r="B48" s="20"/>
      <c r="R48" s="10"/>
    </row>
    <row r="49" spans="2:18" x14ac:dyDescent="0.3">
      <c r="B49" s="20">
        <v>16</v>
      </c>
      <c r="C49" t="s">
        <v>86</v>
      </c>
      <c r="R49" s="10"/>
    </row>
    <row r="50" spans="2:18" x14ac:dyDescent="0.3">
      <c r="B50" s="20"/>
      <c r="R50" s="10"/>
    </row>
    <row r="51" spans="2:18" x14ac:dyDescent="0.3">
      <c r="B51" s="20">
        <v>17</v>
      </c>
      <c r="C51" t="s">
        <v>87</v>
      </c>
      <c r="R51" s="10"/>
    </row>
    <row r="52" spans="2:18" x14ac:dyDescent="0.3">
      <c r="B52" s="3"/>
      <c r="C52" t="s">
        <v>88</v>
      </c>
      <c r="R52" s="10"/>
    </row>
    <row r="53" spans="2:18" x14ac:dyDescent="0.3">
      <c r="B53" s="3"/>
      <c r="C53" t="s">
        <v>89</v>
      </c>
      <c r="R53" s="10"/>
    </row>
    <row r="54" spans="2:18" x14ac:dyDescent="0.3">
      <c r="B54" s="3"/>
      <c r="R54" s="10"/>
    </row>
    <row r="55" spans="2:18" x14ac:dyDescent="0.3">
      <c r="B55" s="20">
        <v>18</v>
      </c>
      <c r="C55" t="s">
        <v>90</v>
      </c>
      <c r="R55" s="10"/>
    </row>
    <row r="56" spans="2:18" x14ac:dyDescent="0.3">
      <c r="B56" s="3"/>
      <c r="R56" s="10"/>
    </row>
    <row r="57" spans="2:18" x14ac:dyDescent="0.3">
      <c r="B57" s="20">
        <v>19</v>
      </c>
      <c r="C57" t="s">
        <v>91</v>
      </c>
      <c r="R57" s="10"/>
    </row>
    <row r="58" spans="2:18" x14ac:dyDescent="0.3">
      <c r="B58" s="20"/>
      <c r="C58" t="s">
        <v>92</v>
      </c>
      <c r="R58" s="10"/>
    </row>
    <row r="59" spans="2:18" x14ac:dyDescent="0.3">
      <c r="B59" s="20"/>
      <c r="C59" t="s">
        <v>93</v>
      </c>
      <c r="R59" s="10"/>
    </row>
    <row r="60" spans="2:18" x14ac:dyDescent="0.3">
      <c r="B60" s="20"/>
      <c r="R60" s="10"/>
    </row>
    <row r="61" spans="2:18" x14ac:dyDescent="0.3">
      <c r="B61" s="20">
        <v>20</v>
      </c>
      <c r="C61" t="s">
        <v>94</v>
      </c>
      <c r="R61" s="10"/>
    </row>
    <row r="62" spans="2:18" x14ac:dyDescent="0.3">
      <c r="B62" s="20"/>
      <c r="C62" t="s">
        <v>95</v>
      </c>
      <c r="R62" s="10"/>
    </row>
    <row r="63" spans="2:18" x14ac:dyDescent="0.3">
      <c r="B63" s="20"/>
      <c r="R63" s="10"/>
    </row>
    <row r="64" spans="2:18" x14ac:dyDescent="0.3">
      <c r="B64" s="20">
        <v>21</v>
      </c>
      <c r="C64" t="s">
        <v>96</v>
      </c>
      <c r="R64" s="10"/>
    </row>
    <row r="65" spans="2:18" x14ac:dyDescent="0.3">
      <c r="B65" s="20"/>
      <c r="R65" s="10"/>
    </row>
    <row r="66" spans="2:18" x14ac:dyDescent="0.3">
      <c r="B66" s="20">
        <v>22</v>
      </c>
      <c r="C66" t="s">
        <v>97</v>
      </c>
      <c r="R66" s="10"/>
    </row>
    <row r="67" spans="2:18" x14ac:dyDescent="0.3">
      <c r="B67" s="20"/>
      <c r="C67" t="s">
        <v>98</v>
      </c>
      <c r="R67" s="10"/>
    </row>
    <row r="68" spans="2:18" x14ac:dyDescent="0.3">
      <c r="B68" s="3"/>
      <c r="C68" t="s">
        <v>99</v>
      </c>
      <c r="R68" s="10"/>
    </row>
    <row r="69" spans="2:18" ht="15" thickBot="1" x14ac:dyDescent="0.35">
      <c r="B69" s="13"/>
      <c r="C69" s="6"/>
      <c r="D69" s="6"/>
      <c r="E69" s="6"/>
      <c r="F69" s="6"/>
      <c r="G69" s="6"/>
      <c r="H69" s="6"/>
      <c r="I69" s="6"/>
      <c r="J69" s="6"/>
      <c r="K69" s="6"/>
      <c r="L69" s="6"/>
      <c r="M69" s="6"/>
      <c r="N69" s="6"/>
      <c r="O69" s="6"/>
      <c r="P69" s="6"/>
      <c r="Q69" s="6"/>
      <c r="R69" s="7"/>
    </row>
    <row r="71" spans="2:18" x14ac:dyDescent="0.3">
      <c r="B71" s="120"/>
      <c r="C71" s="120"/>
      <c r="D71" s="120" t="s">
        <v>176</v>
      </c>
    </row>
  </sheetData>
  <printOptions horizontalCentered="1" verticalCentered="1"/>
  <pageMargins left="0.70866141732283472" right="0.70866141732283472" top="0.74803149606299213" bottom="0.74803149606299213" header="0.31496062992125984" footer="0.31496062992125984"/>
  <pageSetup scale="49" orientation="portrait" r:id="rId1"/>
  <headerFooter>
    <oddHeader>&amp;A</oddHeader>
    <oddFooter>&amp;F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5C133-FF60-4B72-9C1D-E4AA311336D6}">
  <sheetPr>
    <pageSetUpPr fitToPage="1"/>
  </sheetPr>
  <dimension ref="B1:K7"/>
  <sheetViews>
    <sheetView zoomScaleNormal="100" workbookViewId="0">
      <selection activeCell="D7" sqref="D7"/>
    </sheetView>
  </sheetViews>
  <sheetFormatPr defaultRowHeight="14.4" x14ac:dyDescent="0.3"/>
  <sheetData>
    <row r="1" spans="2:11" ht="15" thickBot="1" x14ac:dyDescent="0.35"/>
    <row r="2" spans="2:11" x14ac:dyDescent="0.3">
      <c r="B2" s="128" t="s">
        <v>100</v>
      </c>
      <c r="C2" s="129"/>
      <c r="D2" s="129"/>
      <c r="E2" s="129"/>
      <c r="F2" s="129"/>
      <c r="G2" s="129"/>
      <c r="H2" s="129"/>
      <c r="I2" s="129"/>
      <c r="J2" s="129"/>
      <c r="K2" s="130"/>
    </row>
    <row r="3" spans="2:11" x14ac:dyDescent="0.3">
      <c r="B3" s="131" t="s">
        <v>101</v>
      </c>
      <c r="C3" s="132"/>
      <c r="D3" s="132"/>
      <c r="E3" s="132"/>
      <c r="F3" s="132"/>
      <c r="G3" s="132"/>
      <c r="H3" s="132"/>
      <c r="I3" s="132"/>
      <c r="J3" s="132"/>
      <c r="K3" s="133"/>
    </row>
    <row r="4" spans="2:11" x14ac:dyDescent="0.3">
      <c r="B4" s="131"/>
      <c r="C4" s="132"/>
      <c r="D4" s="132"/>
      <c r="E4" s="132"/>
      <c r="F4" s="132"/>
      <c r="G4" s="132"/>
      <c r="H4" s="132"/>
      <c r="I4" s="132"/>
      <c r="J4" s="132"/>
      <c r="K4" s="133"/>
    </row>
    <row r="5" spans="2:11" x14ac:dyDescent="0.3">
      <c r="B5" s="131" t="s">
        <v>102</v>
      </c>
      <c r="C5" s="132"/>
      <c r="D5" s="132"/>
      <c r="E5" s="138"/>
      <c r="F5" s="132"/>
      <c r="G5" s="132"/>
      <c r="H5" s="132"/>
      <c r="I5" s="132"/>
      <c r="J5" s="132"/>
      <c r="K5" s="133"/>
    </row>
    <row r="6" spans="2:11" x14ac:dyDescent="0.3">
      <c r="B6" s="131"/>
      <c r="C6" s="132"/>
      <c r="D6" s="132"/>
      <c r="E6" s="132"/>
      <c r="F6" s="132"/>
      <c r="G6" s="132"/>
      <c r="H6" s="132"/>
      <c r="I6" s="132"/>
      <c r="J6" s="132"/>
      <c r="K6" s="133"/>
    </row>
    <row r="7" spans="2:11" ht="15" thickBot="1" x14ac:dyDescent="0.35">
      <c r="B7" s="134" t="s">
        <v>103</v>
      </c>
      <c r="C7" s="135"/>
      <c r="D7" s="137" t="s">
        <v>104</v>
      </c>
      <c r="E7" s="135"/>
      <c r="F7" s="135"/>
      <c r="G7" s="135"/>
      <c r="H7" s="135"/>
      <c r="I7" s="135"/>
      <c r="J7" s="135"/>
      <c r="K7" s="136"/>
    </row>
  </sheetData>
  <hyperlinks>
    <hyperlink ref="D7" r:id="rId1" xr:uid="{0FE9D6FD-104D-4DDB-A770-74558BAC5296}"/>
  </hyperlinks>
  <printOptions horizontalCentered="1" verticalCentered="1"/>
  <pageMargins left="0.11811023622047245" right="0.11811023622047245" top="0.74803149606299213" bottom="0.74803149606299213" header="0.31496062992125984" footer="0.31496062992125984"/>
  <pageSetup scale="96" orientation="portrait" r:id="rId2"/>
  <headerFooter>
    <oddHeader>&amp;A</oddHeader>
    <oddFooter>&amp;F</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4803F-C7E2-4460-9BA9-055B95927361}">
  <sheetPr>
    <tabColor rgb="FF92D050"/>
  </sheetPr>
  <dimension ref="A1:S62"/>
  <sheetViews>
    <sheetView tabSelected="1" zoomScaleNormal="100" workbookViewId="0">
      <selection activeCell="B11" sqref="B11:M62"/>
    </sheetView>
  </sheetViews>
  <sheetFormatPr defaultRowHeight="14.4" x14ac:dyDescent="0.3"/>
  <cols>
    <col min="4" max="4" width="10" customWidth="1"/>
    <col min="6" max="6" width="9.109375" style="86"/>
  </cols>
  <sheetData>
    <row r="1" spans="1:18" ht="15" customHeight="1" x14ac:dyDescent="0.4">
      <c r="C1" s="10"/>
      <c r="D1" s="411" t="s">
        <v>10</v>
      </c>
      <c r="E1" s="332"/>
      <c r="F1" s="332"/>
      <c r="G1" s="332"/>
      <c r="H1" s="332"/>
      <c r="I1" s="332"/>
      <c r="J1" s="332"/>
      <c r="K1" s="332"/>
      <c r="L1" s="332"/>
      <c r="M1" s="333"/>
    </row>
    <row r="2" spans="1:18" ht="14.4" customHeight="1" x14ac:dyDescent="0.4">
      <c r="C2" s="10"/>
      <c r="D2" s="334"/>
      <c r="E2" s="410"/>
      <c r="F2" s="410"/>
      <c r="G2" s="410"/>
      <c r="H2" s="410"/>
      <c r="I2" s="410"/>
      <c r="J2" s="410"/>
      <c r="K2" s="410"/>
      <c r="L2" s="410"/>
      <c r="M2" s="335"/>
    </row>
    <row r="3" spans="1:18" ht="21.6" thickBot="1" x14ac:dyDescent="0.45">
      <c r="D3" s="92"/>
      <c r="E3" s="93"/>
      <c r="F3" s="92"/>
      <c r="G3" s="93"/>
      <c r="H3" s="94" t="s">
        <v>177</v>
      </c>
      <c r="I3" s="95"/>
      <c r="J3" s="95"/>
      <c r="K3" s="95"/>
      <c r="L3" s="93"/>
      <c r="M3" s="96"/>
    </row>
    <row r="4" spans="1:18" ht="15" thickBot="1" x14ac:dyDescent="0.35"/>
    <row r="5" spans="1:18" ht="21" x14ac:dyDescent="0.4">
      <c r="D5" s="44"/>
      <c r="E5" s="45" t="s">
        <v>173</v>
      </c>
      <c r="F5" s="97"/>
      <c r="G5" s="45"/>
      <c r="H5" s="45"/>
      <c r="I5" s="45"/>
      <c r="J5" s="45"/>
      <c r="K5" s="98"/>
      <c r="L5" s="79"/>
      <c r="Q5" s="5"/>
    </row>
    <row r="6" spans="1:18" ht="15" thickBot="1" x14ac:dyDescent="0.35">
      <c r="D6" s="46"/>
      <c r="E6" s="48" t="s">
        <v>172</v>
      </c>
      <c r="F6" s="99"/>
      <c r="G6" s="47"/>
      <c r="H6" s="47"/>
      <c r="I6" s="47"/>
      <c r="J6" s="47"/>
      <c r="K6" s="47"/>
      <c r="L6" s="80"/>
    </row>
    <row r="7" spans="1:18" ht="15" thickBot="1" x14ac:dyDescent="0.35">
      <c r="E7" s="11"/>
      <c r="G7" s="11"/>
      <c r="H7" s="11"/>
      <c r="I7" s="11"/>
      <c r="J7" s="11"/>
      <c r="K7" s="11"/>
      <c r="Q7" s="5"/>
    </row>
    <row r="8" spans="1:18" ht="15" thickBot="1" x14ac:dyDescent="0.35">
      <c r="B8" s="100" t="s">
        <v>105</v>
      </c>
      <c r="C8" s="101"/>
      <c r="D8" s="84"/>
      <c r="E8" s="84"/>
      <c r="F8" s="87"/>
      <c r="G8" s="84"/>
      <c r="H8" s="84"/>
      <c r="I8" s="84"/>
      <c r="J8" s="84"/>
      <c r="K8" s="84"/>
      <c r="L8" s="84"/>
      <c r="M8" s="85"/>
      <c r="Q8" s="5"/>
    </row>
    <row r="9" spans="1:18" ht="15" thickBot="1" x14ac:dyDescent="0.35">
      <c r="B9" s="102" t="s">
        <v>106</v>
      </c>
      <c r="C9" s="103"/>
      <c r="D9" s="8" t="s">
        <v>107</v>
      </c>
      <c r="E9" s="37"/>
      <c r="F9" s="88"/>
      <c r="G9" s="85"/>
      <c r="H9" s="8" t="s">
        <v>108</v>
      </c>
      <c r="I9" s="37"/>
      <c r="J9" s="37"/>
      <c r="K9" s="37"/>
      <c r="L9" s="37"/>
      <c r="M9" s="104"/>
    </row>
    <row r="10" spans="1:18" ht="15" thickBot="1" x14ac:dyDescent="0.35"/>
    <row r="11" spans="1:18" ht="18.600000000000001" thickBot="1" x14ac:dyDescent="0.4">
      <c r="B11" s="91" t="s">
        <v>109</v>
      </c>
      <c r="C11" s="105"/>
      <c r="D11" s="106"/>
      <c r="E11" s="84"/>
      <c r="F11" s="107" t="s">
        <v>110</v>
      </c>
      <c r="G11" s="85"/>
      <c r="H11" s="105" t="s">
        <v>111</v>
      </c>
      <c r="I11" s="105"/>
      <c r="J11" s="106"/>
      <c r="K11" s="84"/>
      <c r="L11" s="105" t="s">
        <v>112</v>
      </c>
      <c r="M11" s="106"/>
    </row>
    <row r="12" spans="1:18" ht="18.600000000000001" thickBot="1" x14ac:dyDescent="0.4">
      <c r="B12" s="407" t="s">
        <v>113</v>
      </c>
      <c r="C12" s="408"/>
      <c r="D12" s="408"/>
      <c r="E12" s="408"/>
      <c r="F12" s="408"/>
      <c r="G12" s="408"/>
      <c r="H12" s="408"/>
      <c r="I12" s="408"/>
      <c r="J12" s="408"/>
      <c r="K12" s="408"/>
      <c r="L12" s="408"/>
      <c r="M12" s="409"/>
    </row>
    <row r="13" spans="1:18" ht="15" thickBot="1" x14ac:dyDescent="0.35">
      <c r="A13" s="89"/>
      <c r="B13" s="416"/>
      <c r="C13" s="417"/>
      <c r="D13" s="418"/>
      <c r="H13" s="3"/>
      <c r="I13" s="40"/>
      <c r="J13" s="10"/>
      <c r="L13" s="114"/>
      <c r="M13" s="10"/>
      <c r="R13" s="5"/>
    </row>
    <row r="14" spans="1:18" ht="15.6" x14ac:dyDescent="0.3">
      <c r="A14" s="89"/>
      <c r="B14" s="419" t="s">
        <v>180</v>
      </c>
      <c r="C14" s="25"/>
      <c r="D14" s="109"/>
      <c r="E14" s="9"/>
      <c r="F14" s="420" t="s">
        <v>181</v>
      </c>
      <c r="G14" s="9"/>
      <c r="H14" s="110"/>
      <c r="I14" s="19"/>
      <c r="J14" s="36"/>
      <c r="K14" s="9"/>
      <c r="L14" s="322"/>
      <c r="M14" s="36"/>
    </row>
    <row r="15" spans="1:18" ht="15.6" x14ac:dyDescent="0.3">
      <c r="A15" s="89"/>
      <c r="B15" s="421"/>
      <c r="C15" s="422"/>
      <c r="D15" s="423"/>
      <c r="H15" s="3"/>
      <c r="I15" s="40"/>
      <c r="J15" s="10"/>
      <c r="L15" s="114"/>
      <c r="M15" s="10"/>
    </row>
    <row r="16" spans="1:18" ht="15.6" x14ac:dyDescent="0.3">
      <c r="A16" s="89"/>
      <c r="B16" s="412" t="s">
        <v>182</v>
      </c>
      <c r="C16" s="25"/>
      <c r="D16" s="25"/>
      <c r="F16" s="86">
        <v>1.5</v>
      </c>
      <c r="H16" s="3"/>
      <c r="I16" s="321"/>
      <c r="J16" s="10"/>
      <c r="L16" s="114">
        <f t="shared" ref="L16:L30" si="0">I16*F16</f>
        <v>0</v>
      </c>
      <c r="M16" s="10"/>
      <c r="Q16" s="5"/>
    </row>
    <row r="17" spans="1:13" ht="15.6" x14ac:dyDescent="0.3">
      <c r="A17" s="89"/>
      <c r="B17" s="413" t="s">
        <v>183</v>
      </c>
      <c r="C17" s="414"/>
      <c r="D17" s="415"/>
      <c r="F17" s="86">
        <v>1.5</v>
      </c>
      <c r="H17" s="3"/>
      <c r="I17" s="321"/>
      <c r="J17" s="10"/>
      <c r="L17" s="114">
        <f t="shared" si="0"/>
        <v>0</v>
      </c>
      <c r="M17" s="10"/>
    </row>
    <row r="18" spans="1:13" ht="15.6" x14ac:dyDescent="0.3">
      <c r="A18" s="89"/>
      <c r="B18" s="413" t="s">
        <v>184</v>
      </c>
      <c r="C18" s="414"/>
      <c r="D18" s="415"/>
      <c r="F18" s="86">
        <v>1.5</v>
      </c>
      <c r="H18" s="3"/>
      <c r="I18" s="321"/>
      <c r="J18" s="10"/>
      <c r="L18" s="114">
        <f t="shared" si="0"/>
        <v>0</v>
      </c>
      <c r="M18" s="10"/>
    </row>
    <row r="19" spans="1:13" ht="15.6" x14ac:dyDescent="0.3">
      <c r="A19" s="89"/>
      <c r="B19" s="413" t="s">
        <v>178</v>
      </c>
      <c r="C19" s="414"/>
      <c r="D19" s="415"/>
      <c r="F19" s="86">
        <v>1.5</v>
      </c>
      <c r="H19" s="3"/>
      <c r="I19" s="321"/>
      <c r="J19" s="10"/>
      <c r="L19" s="114">
        <f t="shared" si="0"/>
        <v>0</v>
      </c>
      <c r="M19" s="10"/>
    </row>
    <row r="20" spans="1:13" ht="15.6" x14ac:dyDescent="0.3">
      <c r="A20" s="89"/>
      <c r="B20" s="413" t="s">
        <v>185</v>
      </c>
      <c r="C20" s="414"/>
      <c r="D20" s="415"/>
      <c r="F20" s="86">
        <v>1.5</v>
      </c>
      <c r="H20" s="3"/>
      <c r="I20" s="321"/>
      <c r="J20" s="10"/>
      <c r="L20" s="114">
        <v>0</v>
      </c>
      <c r="M20" s="10"/>
    </row>
    <row r="21" spans="1:13" ht="15.6" x14ac:dyDescent="0.3">
      <c r="A21" s="89"/>
      <c r="B21" s="413" t="s">
        <v>186</v>
      </c>
      <c r="C21" s="414"/>
      <c r="D21" s="415"/>
      <c r="F21" s="86">
        <v>1.5</v>
      </c>
      <c r="H21" s="3"/>
      <c r="I21" s="321"/>
      <c r="J21" s="10"/>
      <c r="L21" s="114">
        <f t="shared" si="0"/>
        <v>0</v>
      </c>
      <c r="M21" s="10"/>
    </row>
    <row r="22" spans="1:13" ht="15.6" x14ac:dyDescent="0.3">
      <c r="A22" s="89"/>
      <c r="B22" s="413" t="s">
        <v>187</v>
      </c>
      <c r="C22" s="414"/>
      <c r="D22" s="415"/>
      <c r="F22" s="86">
        <v>1.5</v>
      </c>
      <c r="H22" s="3"/>
      <c r="I22" s="321"/>
      <c r="J22" s="10"/>
      <c r="L22" s="114">
        <v>0</v>
      </c>
      <c r="M22" s="10"/>
    </row>
    <row r="23" spans="1:13" ht="15.6" x14ac:dyDescent="0.3">
      <c r="A23" s="89"/>
      <c r="B23" s="413" t="s">
        <v>114</v>
      </c>
      <c r="C23" s="414"/>
      <c r="D23" s="415"/>
      <c r="F23" s="86">
        <v>1.5</v>
      </c>
      <c r="H23" s="3"/>
      <c r="I23" s="321"/>
      <c r="J23" s="10"/>
      <c r="L23" s="114">
        <f t="shared" si="0"/>
        <v>0</v>
      </c>
      <c r="M23" s="10"/>
    </row>
    <row r="24" spans="1:13" ht="15.6" x14ac:dyDescent="0.3">
      <c r="A24" s="89"/>
      <c r="B24" s="413" t="s">
        <v>188</v>
      </c>
      <c r="C24" s="414"/>
      <c r="D24" s="415"/>
      <c r="F24" s="86">
        <v>1.5</v>
      </c>
      <c r="H24" s="3"/>
      <c r="I24" s="321"/>
      <c r="J24" s="10"/>
      <c r="L24" s="114">
        <f t="shared" si="0"/>
        <v>0</v>
      </c>
      <c r="M24" s="10"/>
    </row>
    <row r="25" spans="1:13" ht="15.6" x14ac:dyDescent="0.3">
      <c r="A25" s="89"/>
      <c r="B25" s="413" t="s">
        <v>189</v>
      </c>
      <c r="C25" s="414"/>
      <c r="D25" s="415"/>
      <c r="F25" s="86">
        <v>1.5</v>
      </c>
      <c r="H25" s="3"/>
      <c r="I25" s="321"/>
      <c r="J25" s="10"/>
      <c r="L25" s="114">
        <f t="shared" si="0"/>
        <v>0</v>
      </c>
      <c r="M25" s="10"/>
    </row>
    <row r="26" spans="1:13" ht="15.6" x14ac:dyDescent="0.3">
      <c r="A26" s="89"/>
      <c r="B26" s="413" t="s">
        <v>190</v>
      </c>
      <c r="C26" s="414"/>
      <c r="D26" s="415"/>
      <c r="F26" s="86">
        <v>1.5</v>
      </c>
      <c r="H26" s="3"/>
      <c r="I26" s="321"/>
      <c r="J26" s="10"/>
      <c r="L26" s="114">
        <f t="shared" si="0"/>
        <v>0</v>
      </c>
      <c r="M26" s="10"/>
    </row>
    <row r="27" spans="1:13" ht="15.6" x14ac:dyDescent="0.3">
      <c r="A27" s="89"/>
      <c r="B27" s="413" t="s">
        <v>191</v>
      </c>
      <c r="C27" s="414"/>
      <c r="D27" s="415"/>
      <c r="F27" s="86">
        <v>1.5</v>
      </c>
      <c r="H27" s="3"/>
      <c r="I27" s="321"/>
      <c r="J27" s="10"/>
      <c r="L27" s="114">
        <f t="shared" si="0"/>
        <v>0</v>
      </c>
      <c r="M27" s="10"/>
    </row>
    <row r="28" spans="1:13" ht="15.6" x14ac:dyDescent="0.3">
      <c r="A28" s="89"/>
      <c r="B28" s="413" t="s">
        <v>192</v>
      </c>
      <c r="C28" s="414"/>
      <c r="D28" s="415"/>
      <c r="F28" s="86">
        <v>1.5</v>
      </c>
      <c r="H28" s="3"/>
      <c r="I28" s="321"/>
      <c r="J28" s="10"/>
      <c r="L28" s="114">
        <f t="shared" si="0"/>
        <v>0</v>
      </c>
      <c r="M28" s="10"/>
    </row>
    <row r="29" spans="1:13" ht="15.6" x14ac:dyDescent="0.3">
      <c r="A29" s="89"/>
      <c r="B29" s="413" t="s">
        <v>115</v>
      </c>
      <c r="C29" s="414"/>
      <c r="D29" s="415"/>
      <c r="F29" s="86">
        <v>1.5</v>
      </c>
      <c r="H29" s="3"/>
      <c r="I29" s="321"/>
      <c r="J29" s="10"/>
      <c r="L29" s="114">
        <f t="shared" si="0"/>
        <v>0</v>
      </c>
      <c r="M29" s="10"/>
    </row>
    <row r="30" spans="1:13" ht="16.2" thickBot="1" x14ac:dyDescent="0.35">
      <c r="A30" s="89"/>
      <c r="B30" s="413" t="s">
        <v>193</v>
      </c>
      <c r="C30" s="414"/>
      <c r="D30" s="415"/>
      <c r="F30" s="86">
        <v>1.5</v>
      </c>
      <c r="H30" s="13"/>
      <c r="I30" s="324"/>
      <c r="J30" s="7"/>
      <c r="K30" s="6"/>
      <c r="L30" s="323">
        <f t="shared" si="0"/>
        <v>0</v>
      </c>
      <c r="M30" s="7"/>
    </row>
    <row r="31" spans="1:13" ht="15.6" x14ac:dyDescent="0.3">
      <c r="A31" s="89"/>
      <c r="B31" s="413"/>
      <c r="C31" s="414"/>
      <c r="D31" s="414"/>
      <c r="E31" s="110"/>
      <c r="F31" s="328"/>
      <c r="G31" s="36"/>
      <c r="H31" s="110"/>
      <c r="I31" s="19"/>
      <c r="J31" s="36"/>
      <c r="K31" s="110"/>
      <c r="L31" s="322"/>
      <c r="M31" s="36"/>
    </row>
    <row r="32" spans="1:13" ht="15.6" x14ac:dyDescent="0.3">
      <c r="A32" s="89"/>
      <c r="B32" s="413" t="s">
        <v>194</v>
      </c>
      <c r="C32" s="414"/>
      <c r="D32" s="414"/>
      <c r="E32" s="3"/>
      <c r="F32" s="424">
        <v>2.5</v>
      </c>
      <c r="G32" s="10"/>
      <c r="H32" s="3"/>
      <c r="I32" s="321"/>
      <c r="J32" s="10"/>
      <c r="K32" s="3"/>
      <c r="L32" s="114">
        <f>F32*I32</f>
        <v>0</v>
      </c>
      <c r="M32" s="10"/>
    </row>
    <row r="33" spans="1:19" ht="15.6" x14ac:dyDescent="0.3">
      <c r="A33" s="89"/>
      <c r="B33" s="413"/>
      <c r="C33" s="414"/>
      <c r="D33" s="414"/>
      <c r="E33" s="3"/>
      <c r="F33" s="425"/>
      <c r="G33" s="10"/>
      <c r="H33" s="3"/>
      <c r="I33" s="195"/>
      <c r="J33" s="10"/>
      <c r="K33" s="3"/>
      <c r="L33" s="114"/>
      <c r="M33" s="10"/>
    </row>
    <row r="34" spans="1:19" ht="15.6" x14ac:dyDescent="0.3">
      <c r="A34" s="89"/>
      <c r="B34" s="413" t="s">
        <v>195</v>
      </c>
      <c r="C34" s="414"/>
      <c r="D34" s="414"/>
      <c r="E34" s="3"/>
      <c r="F34" s="424">
        <v>2</v>
      </c>
      <c r="G34" s="10"/>
      <c r="H34" s="3"/>
      <c r="I34" s="321"/>
      <c r="J34" s="10"/>
      <c r="K34" s="3"/>
      <c r="L34" s="114">
        <f>F34*I34</f>
        <v>0</v>
      </c>
      <c r="M34" s="10"/>
    </row>
    <row r="35" spans="1:19" ht="15.6" x14ac:dyDescent="0.3">
      <c r="A35" s="89"/>
      <c r="B35" s="413" t="s">
        <v>196</v>
      </c>
      <c r="C35" s="414"/>
      <c r="D35" s="414"/>
      <c r="E35" s="3"/>
      <c r="F35" s="424">
        <v>2</v>
      </c>
      <c r="G35" s="10"/>
      <c r="H35" s="3"/>
      <c r="I35" s="321"/>
      <c r="J35" s="10"/>
      <c r="K35" s="3"/>
      <c r="L35" s="114">
        <f>F35*I35</f>
        <v>0</v>
      </c>
      <c r="M35" s="10"/>
      <c r="S35" s="126"/>
    </row>
    <row r="36" spans="1:19" ht="15.6" x14ac:dyDescent="0.3">
      <c r="A36" s="89"/>
      <c r="B36" s="413" t="s">
        <v>197</v>
      </c>
      <c r="C36" s="414"/>
      <c r="D36" s="414"/>
      <c r="E36" s="3"/>
      <c r="F36" s="424">
        <v>1.5</v>
      </c>
      <c r="G36" s="10"/>
      <c r="H36" s="3"/>
      <c r="I36" s="321"/>
      <c r="J36" s="10"/>
      <c r="K36" s="3"/>
      <c r="L36" s="114">
        <f t="shared" ref="L36:L38" si="1">F36*I36</f>
        <v>0</v>
      </c>
      <c r="M36" s="10"/>
      <c r="S36" s="126"/>
    </row>
    <row r="37" spans="1:19" ht="15.6" x14ac:dyDescent="0.3">
      <c r="A37" s="89"/>
      <c r="B37" s="413" t="s">
        <v>198</v>
      </c>
      <c r="C37" s="414"/>
      <c r="D37" s="414"/>
      <c r="E37" s="3"/>
      <c r="F37" s="426">
        <v>1</v>
      </c>
      <c r="G37" s="10"/>
      <c r="H37" s="3"/>
      <c r="I37" s="321"/>
      <c r="J37" s="10"/>
      <c r="K37" s="3"/>
      <c r="L37" s="114">
        <f t="shared" si="1"/>
        <v>0</v>
      </c>
      <c r="M37" s="10"/>
    </row>
    <row r="38" spans="1:19" ht="15.6" x14ac:dyDescent="0.3">
      <c r="B38" s="413" t="s">
        <v>199</v>
      </c>
      <c r="C38" s="414"/>
      <c r="D38" s="414"/>
      <c r="E38" s="3"/>
      <c r="F38" s="426">
        <v>1</v>
      </c>
      <c r="G38" s="10"/>
      <c r="H38" s="3"/>
      <c r="I38" s="321"/>
      <c r="J38" s="10"/>
      <c r="K38" s="3"/>
      <c r="L38" s="114">
        <f t="shared" si="1"/>
        <v>0</v>
      </c>
      <c r="M38" s="10"/>
    </row>
    <row r="39" spans="1:19" ht="15.6" x14ac:dyDescent="0.3">
      <c r="B39" s="413" t="s">
        <v>200</v>
      </c>
      <c r="C39" s="414"/>
      <c r="D39" s="414"/>
      <c r="E39" s="3"/>
      <c r="F39" s="426">
        <v>1</v>
      </c>
      <c r="G39" s="10"/>
      <c r="H39" s="3"/>
      <c r="I39" s="321"/>
      <c r="J39" s="10"/>
      <c r="K39" s="3"/>
      <c r="L39" s="114">
        <v>0</v>
      </c>
      <c r="M39" s="10"/>
    </row>
    <row r="40" spans="1:19" x14ac:dyDescent="0.3">
      <c r="B40" s="108"/>
      <c r="C40" s="25"/>
      <c r="D40" s="25"/>
      <c r="E40" s="3"/>
      <c r="G40" s="10"/>
      <c r="H40" s="3"/>
      <c r="I40" s="195"/>
      <c r="J40" s="10"/>
      <c r="K40" s="3"/>
      <c r="L40" s="114"/>
      <c r="M40" s="10"/>
    </row>
    <row r="41" spans="1:19" x14ac:dyDescent="0.3">
      <c r="B41" s="108"/>
      <c r="C41" s="25"/>
      <c r="D41" s="25"/>
      <c r="E41" s="3"/>
      <c r="G41" s="10"/>
      <c r="H41" s="3"/>
      <c r="I41" s="195"/>
      <c r="J41" s="10"/>
      <c r="K41" s="3"/>
      <c r="L41" s="114"/>
      <c r="M41" s="10"/>
    </row>
    <row r="42" spans="1:19" x14ac:dyDescent="0.3">
      <c r="B42" s="108"/>
      <c r="C42" s="25"/>
      <c r="D42" s="25"/>
      <c r="E42" s="3"/>
      <c r="G42" s="10"/>
      <c r="H42" s="3"/>
      <c r="I42" s="195"/>
      <c r="J42" s="10"/>
      <c r="K42" s="3"/>
      <c r="L42" s="114"/>
      <c r="M42" s="10"/>
    </row>
    <row r="43" spans="1:19" x14ac:dyDescent="0.3">
      <c r="B43" s="108"/>
      <c r="C43" s="25"/>
      <c r="D43" s="25"/>
      <c r="E43" s="3"/>
      <c r="G43" s="10"/>
      <c r="H43" s="3"/>
      <c r="I43" s="195"/>
      <c r="J43" s="10"/>
      <c r="K43" s="3"/>
      <c r="L43" s="114"/>
      <c r="M43" s="10"/>
    </row>
    <row r="44" spans="1:19" ht="15" thickBot="1" x14ac:dyDescent="0.35">
      <c r="B44" s="111"/>
      <c r="C44" s="112"/>
      <c r="D44" s="112"/>
      <c r="E44" s="13"/>
      <c r="F44" s="113"/>
      <c r="G44" s="7"/>
      <c r="H44" s="13"/>
      <c r="I44" s="427"/>
      <c r="J44" s="7"/>
      <c r="K44" s="13"/>
      <c r="L44" s="323"/>
      <c r="M44" s="7"/>
    </row>
    <row r="45" spans="1:19" x14ac:dyDescent="0.3">
      <c r="B45" s="325"/>
      <c r="C45" s="326"/>
      <c r="D45" s="327"/>
      <c r="E45" s="9"/>
      <c r="F45" s="328"/>
      <c r="G45" s="9"/>
      <c r="H45" s="110"/>
      <c r="I45" s="19"/>
      <c r="J45" s="36"/>
      <c r="K45" s="9"/>
      <c r="L45" s="322"/>
      <c r="M45" s="36"/>
    </row>
    <row r="46" spans="1:19" x14ac:dyDescent="0.3">
      <c r="B46" s="25"/>
      <c r="C46" s="25"/>
      <c r="D46" s="25"/>
      <c r="I46" s="40"/>
      <c r="L46" s="114"/>
    </row>
    <row r="47" spans="1:19" x14ac:dyDescent="0.3">
      <c r="B47" s="25"/>
      <c r="C47" s="25"/>
      <c r="D47" s="25"/>
      <c r="I47" s="40"/>
      <c r="L47" s="115"/>
    </row>
    <row r="48" spans="1:19" x14ac:dyDescent="0.3">
      <c r="B48" s="25"/>
      <c r="C48" s="25"/>
      <c r="D48" s="25"/>
      <c r="I48" s="40"/>
      <c r="L48" s="115"/>
    </row>
    <row r="50" spans="2:13" ht="18" x14ac:dyDescent="0.35">
      <c r="I50" s="329"/>
      <c r="J50" s="330"/>
      <c r="K50" s="330"/>
      <c r="L50" s="331"/>
      <c r="M50" s="330"/>
    </row>
    <row r="51" spans="2:13" x14ac:dyDescent="0.3">
      <c r="B51" s="120"/>
      <c r="C51" s="120"/>
      <c r="D51" s="120"/>
    </row>
    <row r="52" spans="2:13" x14ac:dyDescent="0.3">
      <c r="B52" s="25"/>
      <c r="C52" s="25"/>
      <c r="D52" s="25"/>
      <c r="I52" s="40"/>
      <c r="L52" s="114"/>
    </row>
    <row r="53" spans="2:13" x14ac:dyDescent="0.3">
      <c r="B53" s="25"/>
      <c r="C53" s="25"/>
      <c r="D53" s="25"/>
      <c r="I53" s="40"/>
      <c r="L53" s="114"/>
    </row>
    <row r="54" spans="2:13" x14ac:dyDescent="0.3">
      <c r="B54" s="25"/>
      <c r="C54" s="25"/>
      <c r="D54" s="25"/>
      <c r="L54" s="114"/>
    </row>
    <row r="55" spans="2:13" x14ac:dyDescent="0.3">
      <c r="B55" s="25"/>
      <c r="C55" s="25"/>
      <c r="D55" s="25"/>
      <c r="I55" s="40"/>
      <c r="L55" s="115"/>
    </row>
    <row r="56" spans="2:13" x14ac:dyDescent="0.3">
      <c r="B56" s="25"/>
      <c r="C56" s="25"/>
      <c r="D56" s="25"/>
      <c r="I56" s="40"/>
      <c r="L56" s="115"/>
    </row>
    <row r="57" spans="2:13" x14ac:dyDescent="0.3">
      <c r="B57" s="25"/>
      <c r="C57" s="25"/>
      <c r="D57" s="25"/>
      <c r="I57" s="40"/>
      <c r="L57" s="115"/>
    </row>
    <row r="58" spans="2:13" x14ac:dyDescent="0.3">
      <c r="B58" s="25"/>
      <c r="C58" s="25"/>
      <c r="D58" s="25"/>
      <c r="I58" s="40"/>
      <c r="L58" s="115"/>
    </row>
    <row r="59" spans="2:13" x14ac:dyDescent="0.3">
      <c r="B59" s="25"/>
      <c r="C59" s="25"/>
      <c r="D59" s="25"/>
      <c r="I59" s="40"/>
      <c r="L59" s="115"/>
    </row>
    <row r="60" spans="2:13" ht="15" thickBot="1" x14ac:dyDescent="0.35"/>
    <row r="61" spans="2:13" ht="18.600000000000001" thickBot="1" x14ac:dyDescent="0.4">
      <c r="I61" s="116" t="s">
        <v>112</v>
      </c>
      <c r="J61" s="117"/>
      <c r="K61" s="118"/>
      <c r="L61" s="119">
        <f>SUM(L13:L60)</f>
        <v>0</v>
      </c>
      <c r="M61" s="117"/>
    </row>
    <row r="62" spans="2:13" x14ac:dyDescent="0.3">
      <c r="B62" s="120"/>
      <c r="C62" s="120"/>
      <c r="D62" s="120" t="s">
        <v>201</v>
      </c>
    </row>
  </sheetData>
  <sortState xmlns:xlrd2="http://schemas.microsoft.com/office/spreadsheetml/2017/richdata2" ref="B14:M23">
    <sortCondition ref="B14"/>
  </sortState>
  <mergeCells count="25">
    <mergeCell ref="B39:D39"/>
    <mergeCell ref="B15:D15"/>
    <mergeCell ref="B34:D34"/>
    <mergeCell ref="B35:D35"/>
    <mergeCell ref="B36:D36"/>
    <mergeCell ref="B37:D37"/>
    <mergeCell ref="B38:D38"/>
    <mergeCell ref="B29:D29"/>
    <mergeCell ref="B30:D30"/>
    <mergeCell ref="B31:D31"/>
    <mergeCell ref="B32:D32"/>
    <mergeCell ref="B33:D33"/>
    <mergeCell ref="B24:D24"/>
    <mergeCell ref="B25:D25"/>
    <mergeCell ref="B26:D26"/>
    <mergeCell ref="B27:D27"/>
    <mergeCell ref="B28:D28"/>
    <mergeCell ref="B19:D19"/>
    <mergeCell ref="B20:D20"/>
    <mergeCell ref="B21:D21"/>
    <mergeCell ref="B22:D22"/>
    <mergeCell ref="B23:D23"/>
    <mergeCell ref="B12:M12"/>
    <mergeCell ref="B17:D17"/>
    <mergeCell ref="B18:D18"/>
  </mergeCells>
  <printOptions horizontalCentered="1" verticalCentered="1"/>
  <pageMargins left="0.70866141732283472" right="0.70866141732283472" top="0.74803149606299213" bottom="0.74803149606299213" header="0.31496062992125984" footer="0.31496062992125984"/>
  <pageSetup scale="65" orientation="portrait" r:id="rId1"/>
  <headerFooter>
    <oddHeader>&amp;A</oddHeader>
    <oddFooter>&amp;F</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7EC73512A0C0E47B2AD26D657BF8BA9" ma:contentTypeVersion="9" ma:contentTypeDescription="Create a new document." ma:contentTypeScope="" ma:versionID="ce0a1f9d9dbcb87a37bcd03d16ab2353">
  <xsd:schema xmlns:xsd="http://www.w3.org/2001/XMLSchema" xmlns:xs="http://www.w3.org/2001/XMLSchema" xmlns:p="http://schemas.microsoft.com/office/2006/metadata/properties" xmlns:ns3="80f1dde6-b0b2-45f3-9556-b04a1a74a9d2" xmlns:ns4="e45e9c74-6710-4619-bd27-791655bc7833" targetNamespace="http://schemas.microsoft.com/office/2006/metadata/properties" ma:root="true" ma:fieldsID="0d4b730559a70b89810863101b600212" ns3:_="" ns4:_="">
    <xsd:import namespace="80f1dde6-b0b2-45f3-9556-b04a1a74a9d2"/>
    <xsd:import namespace="e45e9c74-6710-4619-bd27-791655bc783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f1dde6-b0b2-45f3-9556-b04a1a74a9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5e9c74-6710-4619-bd27-791655bc78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745183-A73D-409B-A48B-79C95A12299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BBC480A-C9D8-42D5-8F13-84463EC10C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f1dde6-b0b2-45f3-9556-b04a1a74a9d2"/>
    <ds:schemaRef ds:uri="e45e9c74-6710-4619-bd27-791655bc78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BE07F5-D9AD-466B-B97B-73FCA3A7AD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Guiding Booking Form</vt:lpstr>
      <vt:lpstr>Conditions of Hire</vt:lpstr>
      <vt:lpstr>Fencing, archery &amp; shooting</vt:lpstr>
      <vt:lpstr>Souvenir Order Form</vt:lpstr>
      <vt:lpstr>'Conditions of Hire'!Print_Area</vt:lpstr>
      <vt:lpstr>'Fencing, archery &amp; shooting'!Print_Area</vt:lpstr>
      <vt:lpstr>'Guiding Booking Form'!Print_Area</vt:lpstr>
      <vt:lpstr>'Souvenir Order Form'!Print_Area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Bennett;John Glover</dc:creator>
  <cp:keywords/>
  <dc:description/>
  <cp:lastModifiedBy>John Glover</cp:lastModifiedBy>
  <cp:revision/>
  <cp:lastPrinted>2024-09-27T17:21:57Z</cp:lastPrinted>
  <dcterms:created xsi:type="dcterms:W3CDTF">2019-10-03T11:13:13Z</dcterms:created>
  <dcterms:modified xsi:type="dcterms:W3CDTF">2025-07-20T11:17:58Z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0x01010027EC73512A0C0E47B2AD26D657BF8BA9</vt:lpwstr>
  </property>
</Properties>
</file>